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270" yWindow="1065" windowWidth="14355" windowHeight="14235" activeTab="3"/>
  </bookViews>
  <sheets>
    <sheet name="лето-осень 1н" sheetId="6" r:id="rId1"/>
    <sheet name="лето-осень 2н" sheetId="7" r:id="rId2"/>
    <sheet name="лето-осень 3н " sheetId="8" r:id="rId3"/>
    <sheet name="лето-осень 4н " sheetId="10" r:id="rId4"/>
    <sheet name="зима-весна 1н " sheetId="18" r:id="rId5"/>
    <sheet name="зима-весна 2 н " sheetId="21" r:id="rId6"/>
    <sheet name="зима-весна 3н " sheetId="19" r:id="rId7"/>
    <sheet name="зима-весна 4 н" sheetId="20" r:id="rId8"/>
    <sheet name="расчет " sheetId="16" r:id="rId9"/>
  </sheets>
  <definedNames>
    <definedName name="_xlnm.Print_Area" localSheetId="4">'зима-весна 1н '!$A$1:$U$112</definedName>
    <definedName name="_xlnm.Print_Area" localSheetId="5">'зима-весна 2 н '!$A$1:$U$109</definedName>
    <definedName name="_xlnm.Print_Area" localSheetId="6">'зима-весна 3н '!$A$1:$U$109</definedName>
    <definedName name="_xlnm.Print_Area" localSheetId="7">'зима-весна 4 н'!$A$1:$U$107</definedName>
    <definedName name="_xlnm.Print_Area" localSheetId="0">'лето-осень 1н'!$A$1:$U$110</definedName>
    <definedName name="_xlnm.Print_Area" localSheetId="1">'лето-осень 2н'!$A$1:$U$109</definedName>
    <definedName name="_xlnm.Print_Area" localSheetId="2">'лето-осень 3н '!$A$1:$U$112</definedName>
    <definedName name="_xlnm.Print_Area" localSheetId="3">'лето-осень 4н '!$A$1:$U$107</definedName>
    <definedName name="_xlnm.Print_Area" localSheetId="8">'расчет '!$A$1:$I$45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7" i="18"/>
  <c r="O28"/>
  <c r="O29"/>
  <c r="O30"/>
  <c r="O31"/>
  <c r="O32"/>
  <c r="O33"/>
  <c r="O34"/>
  <c r="O35"/>
  <c r="O36"/>
  <c r="N27"/>
  <c r="N28"/>
  <c r="N29"/>
  <c r="N30"/>
  <c r="N31"/>
  <c r="N32"/>
  <c r="N33"/>
  <c r="N34"/>
  <c r="M27"/>
  <c r="M28"/>
  <c r="M29"/>
  <c r="M30"/>
  <c r="M31"/>
  <c r="M32"/>
  <c r="M33"/>
  <c r="M34"/>
  <c r="M35"/>
  <c r="N98" i="8"/>
  <c r="N99"/>
  <c r="N100"/>
  <c r="N101"/>
  <c r="N102"/>
  <c r="N103"/>
  <c r="M98"/>
  <c r="M99"/>
  <c r="M100"/>
  <c r="M101"/>
  <c r="M102"/>
  <c r="O27"/>
  <c r="O28"/>
  <c r="O29"/>
  <c r="O30"/>
  <c r="N27"/>
  <c r="N28"/>
  <c r="N29"/>
  <c r="M27"/>
  <c r="M28"/>
  <c r="M29"/>
  <c r="O28" i="6"/>
  <c r="O29"/>
  <c r="N28"/>
  <c r="N29"/>
  <c r="M28"/>
  <c r="M29"/>
  <c r="O43" i="20"/>
  <c r="O44"/>
  <c r="O45"/>
  <c r="O46"/>
  <c r="N43"/>
  <c r="N44"/>
  <c r="N45"/>
  <c r="M43"/>
  <c r="M44"/>
  <c r="O24" i="19"/>
  <c r="O25"/>
  <c r="O26"/>
  <c r="N24"/>
  <c r="N25"/>
  <c r="M24"/>
  <c r="M25"/>
  <c r="O51" i="21"/>
  <c r="O52"/>
  <c r="O53"/>
  <c r="O54"/>
  <c r="O55"/>
  <c r="O56"/>
  <c r="N52"/>
  <c r="N53"/>
  <c r="N54"/>
  <c r="N55"/>
  <c r="M53"/>
  <c r="M54"/>
  <c r="M55"/>
  <c r="M56"/>
  <c r="O8" i="18"/>
  <c r="O9"/>
  <c r="N8"/>
  <c r="M8"/>
  <c r="O82" i="21"/>
  <c r="O83"/>
  <c r="O84"/>
  <c r="O85"/>
  <c r="N82"/>
  <c r="N83"/>
  <c r="N84"/>
  <c r="M82"/>
  <c r="M83"/>
  <c r="M84"/>
  <c r="O103" i="18" l="1"/>
  <c r="O104"/>
  <c r="O105"/>
  <c r="O106"/>
  <c r="O101"/>
  <c r="O102"/>
  <c r="N101"/>
  <c r="N102"/>
  <c r="M101"/>
  <c r="M102"/>
  <c r="O108" i="6" l="1"/>
  <c r="N108"/>
  <c r="M108"/>
  <c r="P107" s="1"/>
  <c r="S107" s="1"/>
  <c r="O107"/>
  <c r="R107" s="1"/>
  <c r="N107"/>
  <c r="Q107" s="1"/>
  <c r="T107" s="1"/>
  <c r="M107"/>
  <c r="O20" i="7" l="1"/>
  <c r="O21"/>
  <c r="N20"/>
  <c r="N21"/>
  <c r="M20"/>
  <c r="M21"/>
  <c r="N88" i="6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9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9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O50"/>
  <c r="O51"/>
  <c r="O52"/>
  <c r="O53"/>
  <c r="O54"/>
  <c r="O55"/>
  <c r="O56"/>
  <c r="O57"/>
  <c r="O58"/>
  <c r="O59"/>
  <c r="O60"/>
  <c r="O61"/>
  <c r="O62"/>
  <c r="O63"/>
  <c r="N50"/>
  <c r="N51"/>
  <c r="N52"/>
  <c r="N53"/>
  <c r="N54"/>
  <c r="N55"/>
  <c r="N56"/>
  <c r="N57"/>
  <c r="N58"/>
  <c r="N59"/>
  <c r="N60"/>
  <c r="N61"/>
  <c r="N62"/>
  <c r="N63"/>
  <c r="M50"/>
  <c r="M51"/>
  <c r="M52"/>
  <c r="M53"/>
  <c r="M54"/>
  <c r="M55"/>
  <c r="M56"/>
  <c r="M57"/>
  <c r="M58"/>
  <c r="M59"/>
  <c r="M60"/>
  <c r="M61"/>
  <c r="M62"/>
  <c r="M63"/>
  <c r="P56" l="1"/>
  <c r="S56" s="1"/>
  <c r="Q56"/>
  <c r="T56" s="1"/>
  <c r="R56"/>
  <c r="U56" s="1"/>
  <c r="O18" i="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N11"/>
  <c r="M11"/>
  <c r="O19" i="18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P11" i="8" l="1"/>
  <c r="S11" s="1"/>
  <c r="Q12" i="18"/>
  <c r="T12" s="1"/>
  <c r="P12"/>
  <c r="S12" s="1"/>
  <c r="R12"/>
  <c r="U12" s="1"/>
  <c r="Q11" i="8"/>
  <c r="T11" s="1"/>
  <c r="R11"/>
  <c r="U11" s="1"/>
  <c r="M7" i="21"/>
  <c r="N7"/>
  <c r="O7"/>
  <c r="M8"/>
  <c r="N8"/>
  <c r="O8"/>
  <c r="M9"/>
  <c r="N9"/>
  <c r="O9"/>
  <c r="M10"/>
  <c r="N10"/>
  <c r="O10"/>
  <c r="M11"/>
  <c r="N11"/>
  <c r="O11"/>
  <c r="M12"/>
  <c r="N12"/>
  <c r="O12"/>
  <c r="M13"/>
  <c r="N13"/>
  <c r="O13"/>
  <c r="M71"/>
  <c r="N71"/>
  <c r="O71"/>
  <c r="M72"/>
  <c r="N72"/>
  <c r="O72"/>
  <c r="M73"/>
  <c r="N73"/>
  <c r="O73"/>
  <c r="M74"/>
  <c r="N74"/>
  <c r="O74"/>
  <c r="M75"/>
  <c r="N75"/>
  <c r="O75"/>
  <c r="M17"/>
  <c r="N17"/>
  <c r="O17"/>
  <c r="M18"/>
  <c r="N18"/>
  <c r="O18"/>
  <c r="M19"/>
  <c r="N19"/>
  <c r="O19"/>
  <c r="M20"/>
  <c r="P20" s="1"/>
  <c r="S20" s="1"/>
  <c r="N20"/>
  <c r="O20"/>
  <c r="R20" s="1"/>
  <c r="U20" s="1"/>
  <c r="Q20"/>
  <c r="T20" s="1"/>
  <c r="M21"/>
  <c r="P21" s="1"/>
  <c r="S21" s="1"/>
  <c r="N21"/>
  <c r="Q21" s="1"/>
  <c r="T21" s="1"/>
  <c r="O21"/>
  <c r="R21" s="1"/>
  <c r="U21" s="1"/>
  <c r="M24"/>
  <c r="N24"/>
  <c r="O24"/>
  <c r="M25"/>
  <c r="N25"/>
  <c r="O25"/>
  <c r="M26"/>
  <c r="N26"/>
  <c r="O26"/>
  <c r="M27"/>
  <c r="N27"/>
  <c r="O27"/>
  <c r="M28"/>
  <c r="N28"/>
  <c r="O28"/>
  <c r="M29"/>
  <c r="N29"/>
  <c r="O29"/>
  <c r="M30"/>
  <c r="N30"/>
  <c r="O30"/>
  <c r="M31"/>
  <c r="N31"/>
  <c r="O31"/>
  <c r="M32"/>
  <c r="N32"/>
  <c r="O32"/>
  <c r="M33"/>
  <c r="N33"/>
  <c r="O33"/>
  <c r="M34"/>
  <c r="N34"/>
  <c r="O34"/>
  <c r="M35"/>
  <c r="N35"/>
  <c r="O35"/>
  <c r="M36"/>
  <c r="N36"/>
  <c r="O36"/>
  <c r="M37"/>
  <c r="N37"/>
  <c r="O37"/>
  <c r="M38"/>
  <c r="P37" s="1"/>
  <c r="S37" s="1"/>
  <c r="N38"/>
  <c r="O38"/>
  <c r="R37" s="1"/>
  <c r="U37" s="1"/>
  <c r="M39"/>
  <c r="P39" s="1"/>
  <c r="S39" s="1"/>
  <c r="N39"/>
  <c r="Q39" s="1"/>
  <c r="T39" s="1"/>
  <c r="O39"/>
  <c r="R39" s="1"/>
  <c r="U39" s="1"/>
  <c r="M42"/>
  <c r="N42"/>
  <c r="O42"/>
  <c r="M43"/>
  <c r="N43"/>
  <c r="O43"/>
  <c r="M44"/>
  <c r="N44"/>
  <c r="O44"/>
  <c r="M45"/>
  <c r="N45"/>
  <c r="O45"/>
  <c r="M46"/>
  <c r="N46"/>
  <c r="O46"/>
  <c r="M47"/>
  <c r="N47"/>
  <c r="O47"/>
  <c r="M48"/>
  <c r="N48"/>
  <c r="O48"/>
  <c r="M49"/>
  <c r="N49"/>
  <c r="O49"/>
  <c r="M50"/>
  <c r="N50"/>
  <c r="O50"/>
  <c r="M51"/>
  <c r="N51"/>
  <c r="M52"/>
  <c r="N56"/>
  <c r="M57"/>
  <c r="P57" s="1"/>
  <c r="S57" s="1"/>
  <c r="N57"/>
  <c r="Q57" s="1"/>
  <c r="T57" s="1"/>
  <c r="O57"/>
  <c r="R57" s="1"/>
  <c r="U57" s="1"/>
  <c r="M58"/>
  <c r="P58" s="1"/>
  <c r="S58" s="1"/>
  <c r="N58"/>
  <c r="Q58" s="1"/>
  <c r="T58" s="1"/>
  <c r="O58"/>
  <c r="R58" s="1"/>
  <c r="U58" s="1"/>
  <c r="M61"/>
  <c r="N61"/>
  <c r="O61"/>
  <c r="M62"/>
  <c r="N62"/>
  <c r="O62"/>
  <c r="M63"/>
  <c r="N63"/>
  <c r="O63"/>
  <c r="M64"/>
  <c r="N64"/>
  <c r="O64"/>
  <c r="M65"/>
  <c r="N65"/>
  <c r="O65"/>
  <c r="M66"/>
  <c r="N66"/>
  <c r="O66"/>
  <c r="M67"/>
  <c r="N67"/>
  <c r="O67"/>
  <c r="M68"/>
  <c r="N68"/>
  <c r="O68"/>
  <c r="M69"/>
  <c r="N69"/>
  <c r="O69"/>
  <c r="M70"/>
  <c r="N70"/>
  <c r="O70"/>
  <c r="M14"/>
  <c r="N14"/>
  <c r="O14"/>
  <c r="M15"/>
  <c r="N15"/>
  <c r="O15"/>
  <c r="M16"/>
  <c r="N16"/>
  <c r="O16"/>
  <c r="M76"/>
  <c r="P76" s="1"/>
  <c r="S76" s="1"/>
  <c r="N76"/>
  <c r="O76"/>
  <c r="R76" s="1"/>
  <c r="U76" s="1"/>
  <c r="Q76"/>
  <c r="T76" s="1"/>
  <c r="M77"/>
  <c r="N77"/>
  <c r="O77"/>
  <c r="M78"/>
  <c r="N78"/>
  <c r="O78"/>
  <c r="M79"/>
  <c r="P79" s="1"/>
  <c r="S79" s="1"/>
  <c r="N79"/>
  <c r="Q79" s="1"/>
  <c r="T79" s="1"/>
  <c r="O79"/>
  <c r="R79" s="1"/>
  <c r="U79" s="1"/>
  <c r="M85"/>
  <c r="N85"/>
  <c r="M86"/>
  <c r="N86"/>
  <c r="O86"/>
  <c r="M87"/>
  <c r="N87"/>
  <c r="O87"/>
  <c r="M88"/>
  <c r="N88"/>
  <c r="O88"/>
  <c r="M89"/>
  <c r="N89"/>
  <c r="O89"/>
  <c r="M90"/>
  <c r="N90"/>
  <c r="O90"/>
  <c r="M91"/>
  <c r="N91"/>
  <c r="O91"/>
  <c r="M92"/>
  <c r="N92"/>
  <c r="O92"/>
  <c r="M93"/>
  <c r="N93"/>
  <c r="O93"/>
  <c r="M94"/>
  <c r="N94"/>
  <c r="O94"/>
  <c r="M95"/>
  <c r="N95"/>
  <c r="O95"/>
  <c r="M96"/>
  <c r="N96"/>
  <c r="O96"/>
  <c r="M97"/>
  <c r="N97"/>
  <c r="O97"/>
  <c r="M98"/>
  <c r="N98"/>
  <c r="O98"/>
  <c r="M99"/>
  <c r="N99"/>
  <c r="O99"/>
  <c r="M100"/>
  <c r="N100"/>
  <c r="O100"/>
  <c r="M101"/>
  <c r="N101"/>
  <c r="O101"/>
  <c r="M102"/>
  <c r="N102"/>
  <c r="O102"/>
  <c r="M103"/>
  <c r="N103"/>
  <c r="O103"/>
  <c r="M104"/>
  <c r="N104"/>
  <c r="O104"/>
  <c r="M105"/>
  <c r="N105"/>
  <c r="O105"/>
  <c r="M106"/>
  <c r="N106"/>
  <c r="O106"/>
  <c r="M107"/>
  <c r="N107"/>
  <c r="O107"/>
  <c r="M108"/>
  <c r="P108" s="1"/>
  <c r="S108" s="1"/>
  <c r="N108"/>
  <c r="O108"/>
  <c r="R108" s="1"/>
  <c r="U108" s="1"/>
  <c r="Q108"/>
  <c r="T108" s="1"/>
  <c r="P14" l="1"/>
  <c r="S14" s="1"/>
  <c r="Q106"/>
  <c r="T106" s="1"/>
  <c r="R106"/>
  <c r="U106" s="1"/>
  <c r="P106"/>
  <c r="S106" s="1"/>
  <c r="R77"/>
  <c r="U77" s="1"/>
  <c r="P77"/>
  <c r="S77" s="1"/>
  <c r="R55"/>
  <c r="U55" s="1"/>
  <c r="P55"/>
  <c r="S55" s="1"/>
  <c r="Q55"/>
  <c r="T55" s="1"/>
  <c r="R87"/>
  <c r="U87" s="1"/>
  <c r="P87"/>
  <c r="S87" s="1"/>
  <c r="Q82"/>
  <c r="T82" s="1"/>
  <c r="R82"/>
  <c r="U82" s="1"/>
  <c r="P82"/>
  <c r="S82" s="1"/>
  <c r="Q77"/>
  <c r="T77" s="1"/>
  <c r="Q46"/>
  <c r="T46" s="1"/>
  <c r="R46"/>
  <c r="U46" s="1"/>
  <c r="P46"/>
  <c r="S46" s="1"/>
  <c r="Q42"/>
  <c r="T42" s="1"/>
  <c r="Q37"/>
  <c r="T37" s="1"/>
  <c r="Q34"/>
  <c r="T34" s="1"/>
  <c r="R61"/>
  <c r="U61" s="1"/>
  <c r="P61"/>
  <c r="S61" s="1"/>
  <c r="P67"/>
  <c r="S67" s="1"/>
  <c r="P7"/>
  <c r="S7" s="1"/>
  <c r="Q17"/>
  <c r="T17" s="1"/>
  <c r="P17"/>
  <c r="S17" s="1"/>
  <c r="P95"/>
  <c r="S95" s="1"/>
  <c r="Q14"/>
  <c r="T14" s="1"/>
  <c r="R67"/>
  <c r="U67" s="1"/>
  <c r="Q7"/>
  <c r="T7" s="1"/>
  <c r="Q67"/>
  <c r="T67" s="1"/>
  <c r="R7"/>
  <c r="U7" s="1"/>
  <c r="Q24"/>
  <c r="T24" s="1"/>
  <c r="R24"/>
  <c r="U24" s="1"/>
  <c r="P24"/>
  <c r="S24" s="1"/>
  <c r="R17"/>
  <c r="U17" s="1"/>
  <c r="Q71"/>
  <c r="T71" s="1"/>
  <c r="R95"/>
  <c r="U95" s="1"/>
  <c r="Q95"/>
  <c r="T95" s="1"/>
  <c r="R14"/>
  <c r="U14" s="1"/>
  <c r="Q87"/>
  <c r="T87" s="1"/>
  <c r="Q61"/>
  <c r="T61" s="1"/>
  <c r="R42"/>
  <c r="U42" s="1"/>
  <c r="P42"/>
  <c r="S42" s="1"/>
  <c r="R34"/>
  <c r="U34" s="1"/>
  <c r="P34"/>
  <c r="S34" s="1"/>
  <c r="R71"/>
  <c r="U71" s="1"/>
  <c r="P71"/>
  <c r="S71" s="1"/>
  <c r="T59" l="1"/>
  <c r="H32" i="16" s="1"/>
  <c r="U109" i="21"/>
  <c r="I34" i="16" s="1"/>
  <c r="S109" i="21"/>
  <c r="G34" i="16" s="1"/>
  <c r="S80" i="21"/>
  <c r="G33" i="16" s="1"/>
  <c r="Q59" i="21"/>
  <c r="E32" i="16" s="1"/>
  <c r="T40" i="21"/>
  <c r="H31" i="16" s="1"/>
  <c r="Q40" i="21"/>
  <c r="E31" i="16" s="1"/>
  <c r="R109" i="21"/>
  <c r="F34" i="16" s="1"/>
  <c r="P80" i="21"/>
  <c r="D33" i="16" s="1"/>
  <c r="R80" i="21"/>
  <c r="F33" i="16" s="1"/>
  <c r="T22" i="21"/>
  <c r="H30" i="16" s="1"/>
  <c r="Q22" i="21"/>
  <c r="E30" i="16" s="1"/>
  <c r="U40" i="21"/>
  <c r="I31" i="16" s="1"/>
  <c r="P109" i="21"/>
  <c r="D34" i="16" s="1"/>
  <c r="U80" i="21"/>
  <c r="I33" i="16" s="1"/>
  <c r="S22" i="21"/>
  <c r="G30" i="16" s="1"/>
  <c r="R40" i="21"/>
  <c r="F31" i="16" s="1"/>
  <c r="S40" i="21"/>
  <c r="G31" i="16" s="1"/>
  <c r="P40" i="21"/>
  <c r="D31" i="16" s="1"/>
  <c r="R59" i="21"/>
  <c r="F32" i="16" s="1"/>
  <c r="U59" i="21"/>
  <c r="I32" i="16" s="1"/>
  <c r="Q109" i="21"/>
  <c r="E34" i="16" s="1"/>
  <c r="R22" i="21"/>
  <c r="F30" i="16" s="1"/>
  <c r="P22" i="21"/>
  <c r="D30" i="16" s="1"/>
  <c r="P59" i="21"/>
  <c r="D32" i="16" s="1"/>
  <c r="S59" i="21"/>
  <c r="G32" i="16" s="1"/>
  <c r="Q80" i="21"/>
  <c r="E33" i="16" s="1"/>
  <c r="T80" i="21"/>
  <c r="H33" i="16" s="1"/>
  <c r="T109" i="21"/>
  <c r="H34" i="16" s="1"/>
  <c r="U22" i="21"/>
  <c r="I30" i="16" s="1"/>
  <c r="O56" i="7"/>
  <c r="N56"/>
  <c r="M56"/>
  <c r="O100" i="20" l="1"/>
  <c r="R100" s="1"/>
  <c r="U100" s="1"/>
  <c r="N100"/>
  <c r="Q100" s="1"/>
  <c r="T100" s="1"/>
  <c r="M100"/>
  <c r="P100" s="1"/>
  <c r="S100" s="1"/>
  <c r="O99"/>
  <c r="N99"/>
  <c r="M99"/>
  <c r="O98"/>
  <c r="R98" s="1"/>
  <c r="U98" s="1"/>
  <c r="N98"/>
  <c r="Q98" s="1"/>
  <c r="T98" s="1"/>
  <c r="M98"/>
  <c r="O97"/>
  <c r="N97"/>
  <c r="M97"/>
  <c r="O96"/>
  <c r="N96"/>
  <c r="M96"/>
  <c r="O95"/>
  <c r="N95"/>
  <c r="M95"/>
  <c r="O94"/>
  <c r="N94"/>
  <c r="M94"/>
  <c r="O93"/>
  <c r="N93"/>
  <c r="M93"/>
  <c r="O92"/>
  <c r="N92"/>
  <c r="M92"/>
  <c r="O91"/>
  <c r="N91"/>
  <c r="M91"/>
  <c r="O90"/>
  <c r="N90"/>
  <c r="M90"/>
  <c r="O89"/>
  <c r="N89"/>
  <c r="M89"/>
  <c r="O88"/>
  <c r="N88"/>
  <c r="M88"/>
  <c r="O87"/>
  <c r="N87"/>
  <c r="M87"/>
  <c r="O86"/>
  <c r="N86"/>
  <c r="M86"/>
  <c r="O85"/>
  <c r="N85"/>
  <c r="M85"/>
  <c r="O84"/>
  <c r="N84"/>
  <c r="M84"/>
  <c r="O83"/>
  <c r="N83"/>
  <c r="M83"/>
  <c r="O82"/>
  <c r="N82"/>
  <c r="M82"/>
  <c r="O81"/>
  <c r="N81"/>
  <c r="M81"/>
  <c r="O80"/>
  <c r="N80"/>
  <c r="M80"/>
  <c r="O79"/>
  <c r="N79"/>
  <c r="M79"/>
  <c r="O78"/>
  <c r="N78"/>
  <c r="M78"/>
  <c r="O77"/>
  <c r="N77"/>
  <c r="M77"/>
  <c r="O74"/>
  <c r="R74" s="1"/>
  <c r="U74" s="1"/>
  <c r="N74"/>
  <c r="Q74" s="1"/>
  <c r="T74" s="1"/>
  <c r="M74"/>
  <c r="P74" s="1"/>
  <c r="S74" s="1"/>
  <c r="O73"/>
  <c r="N73"/>
  <c r="M73"/>
  <c r="O72"/>
  <c r="N72"/>
  <c r="M72"/>
  <c r="O71"/>
  <c r="N71"/>
  <c r="M71"/>
  <c r="O70"/>
  <c r="N70"/>
  <c r="M70"/>
  <c r="O69"/>
  <c r="N69"/>
  <c r="M69"/>
  <c r="O68"/>
  <c r="N68"/>
  <c r="M68"/>
  <c r="O67"/>
  <c r="N67"/>
  <c r="M67"/>
  <c r="O66"/>
  <c r="N66"/>
  <c r="M66"/>
  <c r="O65"/>
  <c r="N65"/>
  <c r="M65"/>
  <c r="O64"/>
  <c r="N64"/>
  <c r="M64"/>
  <c r="O63"/>
  <c r="N63"/>
  <c r="M63"/>
  <c r="O62"/>
  <c r="N62"/>
  <c r="M62"/>
  <c r="O61"/>
  <c r="N61"/>
  <c r="M61"/>
  <c r="O60"/>
  <c r="N60"/>
  <c r="M60"/>
  <c r="O57"/>
  <c r="R57" s="1"/>
  <c r="U57" s="1"/>
  <c r="N57"/>
  <c r="Q57" s="1"/>
  <c r="T57" s="1"/>
  <c r="M57"/>
  <c r="P57" s="1"/>
  <c r="S57" s="1"/>
  <c r="O56"/>
  <c r="R56" s="1"/>
  <c r="U56" s="1"/>
  <c r="N56"/>
  <c r="Q56" s="1"/>
  <c r="T56" s="1"/>
  <c r="M56"/>
  <c r="P56" s="1"/>
  <c r="S56" s="1"/>
  <c r="O55"/>
  <c r="N55"/>
  <c r="M55"/>
  <c r="O54"/>
  <c r="R54" s="1"/>
  <c r="U54" s="1"/>
  <c r="N54"/>
  <c r="M54"/>
  <c r="O53"/>
  <c r="R53" s="1"/>
  <c r="U53" s="1"/>
  <c r="N53"/>
  <c r="Q53" s="1"/>
  <c r="T53" s="1"/>
  <c r="M53"/>
  <c r="P53" s="1"/>
  <c r="S53" s="1"/>
  <c r="O52"/>
  <c r="N52"/>
  <c r="M52"/>
  <c r="O51"/>
  <c r="N51"/>
  <c r="M51"/>
  <c r="O50"/>
  <c r="N50"/>
  <c r="M50"/>
  <c r="O49"/>
  <c r="N49"/>
  <c r="M49"/>
  <c r="O48"/>
  <c r="N48"/>
  <c r="M48"/>
  <c r="O47"/>
  <c r="N47"/>
  <c r="M47"/>
  <c r="N46"/>
  <c r="M46"/>
  <c r="M45"/>
  <c r="O42"/>
  <c r="N42"/>
  <c r="M42"/>
  <c r="O41"/>
  <c r="N41"/>
  <c r="M41"/>
  <c r="O37"/>
  <c r="R37" s="1"/>
  <c r="U37" s="1"/>
  <c r="N37"/>
  <c r="Q37" s="1"/>
  <c r="T37" s="1"/>
  <c r="M37"/>
  <c r="P37" s="1"/>
  <c r="S37" s="1"/>
  <c r="O36"/>
  <c r="N36"/>
  <c r="M36"/>
  <c r="O35"/>
  <c r="R35" s="1"/>
  <c r="U35" s="1"/>
  <c r="N35"/>
  <c r="Q35" s="1"/>
  <c r="T35" s="1"/>
  <c r="M35"/>
  <c r="O34"/>
  <c r="N34"/>
  <c r="M34"/>
  <c r="O33"/>
  <c r="N33"/>
  <c r="M33"/>
  <c r="O32"/>
  <c r="N32"/>
  <c r="M32"/>
  <c r="O31"/>
  <c r="N31"/>
  <c r="M31"/>
  <c r="O30"/>
  <c r="N30"/>
  <c r="M30"/>
  <c r="O29"/>
  <c r="N29"/>
  <c r="M29"/>
  <c r="O28"/>
  <c r="N28"/>
  <c r="M28"/>
  <c r="O27"/>
  <c r="N27"/>
  <c r="M27"/>
  <c r="O26"/>
  <c r="N26"/>
  <c r="M26"/>
  <c r="O25"/>
  <c r="N25"/>
  <c r="M25"/>
  <c r="O24"/>
  <c r="N24"/>
  <c r="M24"/>
  <c r="O23"/>
  <c r="N23"/>
  <c r="M23"/>
  <c r="O22"/>
  <c r="N22"/>
  <c r="M22"/>
  <c r="O19"/>
  <c r="R19" s="1"/>
  <c r="U19" s="1"/>
  <c r="N19"/>
  <c r="Q19" s="1"/>
  <c r="T19" s="1"/>
  <c r="M19"/>
  <c r="P19" s="1"/>
  <c r="S19" s="1"/>
  <c r="O18"/>
  <c r="R18" s="1"/>
  <c r="U18" s="1"/>
  <c r="N18"/>
  <c r="Q18" s="1"/>
  <c r="T18" s="1"/>
  <c r="M18"/>
  <c r="P18" s="1"/>
  <c r="S18" s="1"/>
  <c r="O17"/>
  <c r="N17"/>
  <c r="M17"/>
  <c r="O16"/>
  <c r="N16"/>
  <c r="M16"/>
  <c r="O15"/>
  <c r="N15"/>
  <c r="M15"/>
  <c r="P15" s="1"/>
  <c r="S15" s="1"/>
  <c r="O14"/>
  <c r="N14"/>
  <c r="M14"/>
  <c r="O13"/>
  <c r="N13"/>
  <c r="M13"/>
  <c r="O12"/>
  <c r="N12"/>
  <c r="M12"/>
  <c r="O11"/>
  <c r="N11"/>
  <c r="M11"/>
  <c r="O10"/>
  <c r="N10"/>
  <c r="M10"/>
  <c r="O9"/>
  <c r="N9"/>
  <c r="M9"/>
  <c r="O8"/>
  <c r="N8"/>
  <c r="M8"/>
  <c r="O7"/>
  <c r="R7" s="1"/>
  <c r="U7" s="1"/>
  <c r="N7"/>
  <c r="M7"/>
  <c r="P7" s="1"/>
  <c r="S7" s="1"/>
  <c r="O10" i="19"/>
  <c r="N10"/>
  <c r="M10"/>
  <c r="O9"/>
  <c r="N9"/>
  <c r="M9"/>
  <c r="O8"/>
  <c r="N8"/>
  <c r="M8"/>
  <c r="O7"/>
  <c r="N7"/>
  <c r="M7"/>
  <c r="O11" i="18"/>
  <c r="N11"/>
  <c r="M11"/>
  <c r="O10"/>
  <c r="N10"/>
  <c r="M10"/>
  <c r="N9"/>
  <c r="M9"/>
  <c r="O7"/>
  <c r="N7"/>
  <c r="M7"/>
  <c r="O106" i="19"/>
  <c r="R106" s="1"/>
  <c r="U106" s="1"/>
  <c r="N106"/>
  <c r="Q106" s="1"/>
  <c r="T106" s="1"/>
  <c r="M106"/>
  <c r="P106" s="1"/>
  <c r="S106" s="1"/>
  <c r="O105"/>
  <c r="N105"/>
  <c r="M105"/>
  <c r="O104"/>
  <c r="N104"/>
  <c r="M104"/>
  <c r="O103"/>
  <c r="N103"/>
  <c r="M103"/>
  <c r="O102"/>
  <c r="N102"/>
  <c r="M102"/>
  <c r="O101"/>
  <c r="N101"/>
  <c r="M101"/>
  <c r="O100"/>
  <c r="N100"/>
  <c r="M100"/>
  <c r="O99"/>
  <c r="N99"/>
  <c r="M99"/>
  <c r="O98"/>
  <c r="N98"/>
  <c r="M98"/>
  <c r="O97"/>
  <c r="N97"/>
  <c r="M97"/>
  <c r="O96"/>
  <c r="N96"/>
  <c r="M96"/>
  <c r="O95"/>
  <c r="N95"/>
  <c r="M95"/>
  <c r="O94"/>
  <c r="N94"/>
  <c r="M94"/>
  <c r="O93"/>
  <c r="N93"/>
  <c r="M93"/>
  <c r="O92"/>
  <c r="N92"/>
  <c r="M92"/>
  <c r="O91"/>
  <c r="N91"/>
  <c r="M91"/>
  <c r="O90"/>
  <c r="N90"/>
  <c r="M90"/>
  <c r="O89"/>
  <c r="N89"/>
  <c r="M89"/>
  <c r="O88"/>
  <c r="N88"/>
  <c r="M88"/>
  <c r="O87"/>
  <c r="N87"/>
  <c r="M87"/>
  <c r="O86"/>
  <c r="N86"/>
  <c r="M86"/>
  <c r="O85"/>
  <c r="N85"/>
  <c r="M85"/>
  <c r="O84"/>
  <c r="N84"/>
  <c r="M84"/>
  <c r="O83"/>
  <c r="N83"/>
  <c r="M83"/>
  <c r="O80"/>
  <c r="R80" s="1"/>
  <c r="U80" s="1"/>
  <c r="N80"/>
  <c r="Q80" s="1"/>
  <c r="T80" s="1"/>
  <c r="M80"/>
  <c r="P80" s="1"/>
  <c r="S80" s="1"/>
  <c r="O79"/>
  <c r="N79"/>
  <c r="M79"/>
  <c r="O78"/>
  <c r="N78"/>
  <c r="M78"/>
  <c r="O77"/>
  <c r="R77" s="1"/>
  <c r="U77" s="1"/>
  <c r="N77"/>
  <c r="Q77" s="1"/>
  <c r="T77" s="1"/>
  <c r="M77"/>
  <c r="P77" s="1"/>
  <c r="S77" s="1"/>
  <c r="O76"/>
  <c r="N76"/>
  <c r="M76"/>
  <c r="O75"/>
  <c r="N75"/>
  <c r="M75"/>
  <c r="O74"/>
  <c r="N74"/>
  <c r="M74"/>
  <c r="O73"/>
  <c r="N73"/>
  <c r="M73"/>
  <c r="O72"/>
  <c r="N72"/>
  <c r="M72"/>
  <c r="O71"/>
  <c r="N71"/>
  <c r="M71"/>
  <c r="O70"/>
  <c r="N70"/>
  <c r="M70"/>
  <c r="O69"/>
  <c r="N69"/>
  <c r="M69"/>
  <c r="O68"/>
  <c r="N68"/>
  <c r="M68"/>
  <c r="O67"/>
  <c r="N67"/>
  <c r="M67"/>
  <c r="O66"/>
  <c r="N66"/>
  <c r="M66"/>
  <c r="O65"/>
  <c r="N65"/>
  <c r="M65"/>
  <c r="O64"/>
  <c r="N64"/>
  <c r="M64"/>
  <c r="O63"/>
  <c r="N63"/>
  <c r="M63"/>
  <c r="O62"/>
  <c r="N62"/>
  <c r="M62"/>
  <c r="O59"/>
  <c r="R59" s="1"/>
  <c r="U59" s="1"/>
  <c r="N59"/>
  <c r="Q59" s="1"/>
  <c r="T59" s="1"/>
  <c r="M59"/>
  <c r="P59" s="1"/>
  <c r="S59" s="1"/>
  <c r="O58"/>
  <c r="R58" s="1"/>
  <c r="U58" s="1"/>
  <c r="N58"/>
  <c r="Q58" s="1"/>
  <c r="T58" s="1"/>
  <c r="M58"/>
  <c r="P58" s="1"/>
  <c r="S58" s="1"/>
  <c r="O57"/>
  <c r="N57"/>
  <c r="M57"/>
  <c r="O56"/>
  <c r="N56"/>
  <c r="M56"/>
  <c r="O55"/>
  <c r="N55"/>
  <c r="M55"/>
  <c r="O54"/>
  <c r="N54"/>
  <c r="M54"/>
  <c r="O53"/>
  <c r="N53"/>
  <c r="M53"/>
  <c r="O52"/>
  <c r="N52"/>
  <c r="M52"/>
  <c r="O51"/>
  <c r="N51"/>
  <c r="M51"/>
  <c r="O50"/>
  <c r="N50"/>
  <c r="M50"/>
  <c r="O49"/>
  <c r="N49"/>
  <c r="M49"/>
  <c r="O48"/>
  <c r="N48"/>
  <c r="M48"/>
  <c r="O47"/>
  <c r="N47"/>
  <c r="M47"/>
  <c r="O46"/>
  <c r="N46"/>
  <c r="M46"/>
  <c r="O45"/>
  <c r="N45"/>
  <c r="M45"/>
  <c r="O42"/>
  <c r="R42" s="1"/>
  <c r="U42" s="1"/>
  <c r="N42"/>
  <c r="Q42" s="1"/>
  <c r="T42" s="1"/>
  <c r="M42"/>
  <c r="P42" s="1"/>
  <c r="S42" s="1"/>
  <c r="O41"/>
  <c r="N41"/>
  <c r="M41"/>
  <c r="O40"/>
  <c r="N40"/>
  <c r="Q40" s="1"/>
  <c r="T40" s="1"/>
  <c r="M40"/>
  <c r="O39"/>
  <c r="N39"/>
  <c r="M39"/>
  <c r="O38"/>
  <c r="N38"/>
  <c r="M38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N31"/>
  <c r="M31"/>
  <c r="O30"/>
  <c r="N30"/>
  <c r="M30"/>
  <c r="O29"/>
  <c r="N29"/>
  <c r="M29"/>
  <c r="O28"/>
  <c r="N28"/>
  <c r="M28"/>
  <c r="O27"/>
  <c r="N27"/>
  <c r="M27"/>
  <c r="N26"/>
  <c r="M26"/>
  <c r="O23"/>
  <c r="N23"/>
  <c r="M23"/>
  <c r="O20"/>
  <c r="R20" s="1"/>
  <c r="U20" s="1"/>
  <c r="N20"/>
  <c r="Q20" s="1"/>
  <c r="T20" s="1"/>
  <c r="M20"/>
  <c r="P20" s="1"/>
  <c r="S20" s="1"/>
  <c r="O19"/>
  <c r="R19" s="1"/>
  <c r="U19" s="1"/>
  <c r="N19"/>
  <c r="Q19" s="1"/>
  <c r="T19" s="1"/>
  <c r="M19"/>
  <c r="P19" s="1"/>
  <c r="S19" s="1"/>
  <c r="O18"/>
  <c r="N18"/>
  <c r="M18"/>
  <c r="O17"/>
  <c r="N17"/>
  <c r="M17"/>
  <c r="P17" s="1"/>
  <c r="S17" s="1"/>
  <c r="O16"/>
  <c r="N16"/>
  <c r="M16"/>
  <c r="O15"/>
  <c r="N15"/>
  <c r="M15"/>
  <c r="O14"/>
  <c r="N14"/>
  <c r="M14"/>
  <c r="O13"/>
  <c r="N13"/>
  <c r="M13"/>
  <c r="O12"/>
  <c r="N12"/>
  <c r="M12"/>
  <c r="O11"/>
  <c r="N11"/>
  <c r="M11"/>
  <c r="O23" i="18"/>
  <c r="R23" s="1"/>
  <c r="U23" s="1"/>
  <c r="N23"/>
  <c r="Q23" s="1"/>
  <c r="T23" s="1"/>
  <c r="M23"/>
  <c r="P23" s="1"/>
  <c r="S23" s="1"/>
  <c r="O22"/>
  <c r="N22"/>
  <c r="M22"/>
  <c r="O21"/>
  <c r="N21"/>
  <c r="M21"/>
  <c r="O20"/>
  <c r="N20"/>
  <c r="M20"/>
  <c r="O40"/>
  <c r="N40"/>
  <c r="M40"/>
  <c r="P40" s="1"/>
  <c r="S40" s="1"/>
  <c r="O39"/>
  <c r="N39"/>
  <c r="M39"/>
  <c r="O38"/>
  <c r="N38"/>
  <c r="M38"/>
  <c r="O37"/>
  <c r="N37"/>
  <c r="M37"/>
  <c r="N36"/>
  <c r="M36"/>
  <c r="N35"/>
  <c r="O90"/>
  <c r="R90" s="1"/>
  <c r="U90" s="1"/>
  <c r="N90"/>
  <c r="Q90" s="1"/>
  <c r="T90" s="1"/>
  <c r="M90"/>
  <c r="P90" s="1"/>
  <c r="S90" s="1"/>
  <c r="O89"/>
  <c r="N89"/>
  <c r="M89"/>
  <c r="O88"/>
  <c r="R88" s="1"/>
  <c r="U88" s="1"/>
  <c r="N88"/>
  <c r="M88"/>
  <c r="O87"/>
  <c r="R87" s="1"/>
  <c r="U87" s="1"/>
  <c r="N87"/>
  <c r="Q87" s="1"/>
  <c r="T87" s="1"/>
  <c r="M87"/>
  <c r="P87" s="1"/>
  <c r="S87" s="1"/>
  <c r="O86"/>
  <c r="N86"/>
  <c r="M86"/>
  <c r="O85"/>
  <c r="N85"/>
  <c r="M85"/>
  <c r="O84"/>
  <c r="N84"/>
  <c r="M84"/>
  <c r="O83"/>
  <c r="N83"/>
  <c r="M83"/>
  <c r="O82"/>
  <c r="N82"/>
  <c r="M82"/>
  <c r="O81"/>
  <c r="N81"/>
  <c r="M81"/>
  <c r="O80"/>
  <c r="N80"/>
  <c r="M80"/>
  <c r="O79"/>
  <c r="N79"/>
  <c r="M79"/>
  <c r="O78"/>
  <c r="N78"/>
  <c r="M78"/>
  <c r="O77"/>
  <c r="N77"/>
  <c r="M77"/>
  <c r="O76"/>
  <c r="N76"/>
  <c r="M76"/>
  <c r="O75"/>
  <c r="N75"/>
  <c r="M75"/>
  <c r="O74"/>
  <c r="N74"/>
  <c r="M74"/>
  <c r="O73"/>
  <c r="N73"/>
  <c r="M73"/>
  <c r="O72"/>
  <c r="N72"/>
  <c r="M72"/>
  <c r="O69"/>
  <c r="R69" s="1"/>
  <c r="U69" s="1"/>
  <c r="N69"/>
  <c r="Q69" s="1"/>
  <c r="T69" s="1"/>
  <c r="M69"/>
  <c r="P69" s="1"/>
  <c r="S69" s="1"/>
  <c r="O68"/>
  <c r="N68"/>
  <c r="M68"/>
  <c r="O67"/>
  <c r="N67"/>
  <c r="M67"/>
  <c r="O66"/>
  <c r="N66"/>
  <c r="M66"/>
  <c r="O65"/>
  <c r="N65"/>
  <c r="M65"/>
  <c r="O64"/>
  <c r="N64"/>
  <c r="M64"/>
  <c r="O63"/>
  <c r="N63"/>
  <c r="M63"/>
  <c r="O62"/>
  <c r="N62"/>
  <c r="M62"/>
  <c r="O61"/>
  <c r="N61"/>
  <c r="M61"/>
  <c r="O60"/>
  <c r="N60"/>
  <c r="M60"/>
  <c r="O59"/>
  <c r="N59"/>
  <c r="M59"/>
  <c r="O58"/>
  <c r="N58"/>
  <c r="M58"/>
  <c r="O57"/>
  <c r="N57"/>
  <c r="M57"/>
  <c r="O56"/>
  <c r="N56"/>
  <c r="M56"/>
  <c r="O55"/>
  <c r="N55"/>
  <c r="M55"/>
  <c r="O54"/>
  <c r="N54"/>
  <c r="M54"/>
  <c r="O53"/>
  <c r="N53"/>
  <c r="M53"/>
  <c r="O52"/>
  <c r="N52"/>
  <c r="M52"/>
  <c r="O51"/>
  <c r="N51"/>
  <c r="M51"/>
  <c r="O50"/>
  <c r="N50"/>
  <c r="M50"/>
  <c r="O49"/>
  <c r="N49"/>
  <c r="M49"/>
  <c r="O48"/>
  <c r="N48"/>
  <c r="M48"/>
  <c r="O47"/>
  <c r="N47"/>
  <c r="M47"/>
  <c r="O46"/>
  <c r="N46"/>
  <c r="M46"/>
  <c r="O43"/>
  <c r="R43" s="1"/>
  <c r="U43" s="1"/>
  <c r="N43"/>
  <c r="Q43" s="1"/>
  <c r="T43" s="1"/>
  <c r="M43"/>
  <c r="P43" s="1"/>
  <c r="S43" s="1"/>
  <c r="O42"/>
  <c r="N42"/>
  <c r="M42"/>
  <c r="O41"/>
  <c r="N41"/>
  <c r="M41"/>
  <c r="O26"/>
  <c r="N26"/>
  <c r="M26"/>
  <c r="R106"/>
  <c r="U106" s="1"/>
  <c r="N106"/>
  <c r="Q106" s="1"/>
  <c r="T106" s="1"/>
  <c r="M106"/>
  <c r="P106" s="1"/>
  <c r="S106" s="1"/>
  <c r="R105"/>
  <c r="U105" s="1"/>
  <c r="N105"/>
  <c r="Q105" s="1"/>
  <c r="T105" s="1"/>
  <c r="M105"/>
  <c r="P105" s="1"/>
  <c r="S105" s="1"/>
  <c r="N104"/>
  <c r="M104"/>
  <c r="N103"/>
  <c r="Q102" s="1"/>
  <c r="T102" s="1"/>
  <c r="M103"/>
  <c r="O100"/>
  <c r="N100"/>
  <c r="M100"/>
  <c r="O99"/>
  <c r="N99"/>
  <c r="M99"/>
  <c r="O98"/>
  <c r="N98"/>
  <c r="M98"/>
  <c r="O97"/>
  <c r="N97"/>
  <c r="M97"/>
  <c r="O96"/>
  <c r="N96"/>
  <c r="M96"/>
  <c r="O95"/>
  <c r="N95"/>
  <c r="M95"/>
  <c r="O94"/>
  <c r="N94"/>
  <c r="M94"/>
  <c r="O93"/>
  <c r="N93"/>
  <c r="M93"/>
  <c r="O99" i="10"/>
  <c r="N99"/>
  <c r="M99"/>
  <c r="O98"/>
  <c r="N98"/>
  <c r="M98"/>
  <c r="O97"/>
  <c r="N97"/>
  <c r="M97"/>
  <c r="O96"/>
  <c r="N96"/>
  <c r="M96"/>
  <c r="O95"/>
  <c r="N95"/>
  <c r="M95"/>
  <c r="O94"/>
  <c r="N94"/>
  <c r="M94"/>
  <c r="O93"/>
  <c r="N93"/>
  <c r="M93"/>
  <c r="O92"/>
  <c r="N92"/>
  <c r="M92"/>
  <c r="O91"/>
  <c r="N91"/>
  <c r="M91"/>
  <c r="O90"/>
  <c r="N90"/>
  <c r="M90"/>
  <c r="O89"/>
  <c r="N89"/>
  <c r="M89"/>
  <c r="O88"/>
  <c r="N88"/>
  <c r="M88"/>
  <c r="O87"/>
  <c r="N87"/>
  <c r="M87"/>
  <c r="O53"/>
  <c r="R53" s="1"/>
  <c r="U53" s="1"/>
  <c r="N53"/>
  <c r="Q53" s="1"/>
  <c r="T53" s="1"/>
  <c r="M53"/>
  <c r="P53" s="1"/>
  <c r="S53" s="1"/>
  <c r="O86"/>
  <c r="N86"/>
  <c r="M86"/>
  <c r="O85"/>
  <c r="N85"/>
  <c r="M85"/>
  <c r="O84"/>
  <c r="N84"/>
  <c r="M84"/>
  <c r="O83"/>
  <c r="N83"/>
  <c r="M83"/>
  <c r="O82"/>
  <c r="N82"/>
  <c r="M82"/>
  <c r="O81"/>
  <c r="N81"/>
  <c r="M81"/>
  <c r="O73"/>
  <c r="N73"/>
  <c r="M73"/>
  <c r="O72"/>
  <c r="N72"/>
  <c r="M72"/>
  <c r="O71"/>
  <c r="N71"/>
  <c r="M71"/>
  <c r="O50"/>
  <c r="O51"/>
  <c r="O52"/>
  <c r="N50"/>
  <c r="N51"/>
  <c r="N52"/>
  <c r="N54"/>
  <c r="M50"/>
  <c r="M51"/>
  <c r="M52"/>
  <c r="O80"/>
  <c r="N80"/>
  <c r="M80"/>
  <c r="O79"/>
  <c r="N79"/>
  <c r="M79"/>
  <c r="O78"/>
  <c r="N78"/>
  <c r="M78"/>
  <c r="O77"/>
  <c r="N77"/>
  <c r="M77"/>
  <c r="O34"/>
  <c r="N34"/>
  <c r="M34"/>
  <c r="O33"/>
  <c r="N33"/>
  <c r="M33"/>
  <c r="O32"/>
  <c r="N32"/>
  <c r="M32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N11"/>
  <c r="M11"/>
  <c r="O10"/>
  <c r="N10"/>
  <c r="M10"/>
  <c r="O9"/>
  <c r="N9"/>
  <c r="M9"/>
  <c r="O8"/>
  <c r="N8"/>
  <c r="M8"/>
  <c r="O7"/>
  <c r="N7"/>
  <c r="M7"/>
  <c r="O21" i="8"/>
  <c r="N21"/>
  <c r="M21"/>
  <c r="O20"/>
  <c r="N20"/>
  <c r="M20"/>
  <c r="O19"/>
  <c r="N19"/>
  <c r="M19"/>
  <c r="O88"/>
  <c r="N88"/>
  <c r="M88"/>
  <c r="O87"/>
  <c r="N87"/>
  <c r="M87"/>
  <c r="O39"/>
  <c r="R39" s="1"/>
  <c r="U39" s="1"/>
  <c r="N39"/>
  <c r="Q39" s="1"/>
  <c r="T39" s="1"/>
  <c r="M39"/>
  <c r="P39" s="1"/>
  <c r="S39" s="1"/>
  <c r="O38"/>
  <c r="N38"/>
  <c r="M38"/>
  <c r="O37"/>
  <c r="N37"/>
  <c r="M37"/>
  <c r="O36"/>
  <c r="N36"/>
  <c r="M36"/>
  <c r="O35"/>
  <c r="N35"/>
  <c r="M35"/>
  <c r="O34"/>
  <c r="N34"/>
  <c r="M34"/>
  <c r="O48"/>
  <c r="N48"/>
  <c r="M48"/>
  <c r="O47"/>
  <c r="N47"/>
  <c r="M47"/>
  <c r="O46"/>
  <c r="N46"/>
  <c r="M46"/>
  <c r="O45"/>
  <c r="N45"/>
  <c r="M45"/>
  <c r="P37" i="19" l="1"/>
  <c r="S37" s="1"/>
  <c r="R46" i="18"/>
  <c r="U46" s="1"/>
  <c r="Q98" i="10"/>
  <c r="T98" s="1"/>
  <c r="R50" i="20"/>
  <c r="U50" s="1"/>
  <c r="R78" i="19"/>
  <c r="U78" s="1"/>
  <c r="Q7" i="20"/>
  <c r="T7" s="1"/>
  <c r="P50"/>
  <c r="S50" s="1"/>
  <c r="Q77"/>
  <c r="T77" s="1"/>
  <c r="Q15"/>
  <c r="T15" s="1"/>
  <c r="P47"/>
  <c r="S47" s="1"/>
  <c r="R15"/>
  <c r="U15" s="1"/>
  <c r="Q47"/>
  <c r="T47" s="1"/>
  <c r="R47"/>
  <c r="U47" s="1"/>
  <c r="P66"/>
  <c r="S66" s="1"/>
  <c r="P35"/>
  <c r="S35" s="1"/>
  <c r="P62" i="19"/>
  <c r="S62" s="1"/>
  <c r="P52"/>
  <c r="S52" s="1"/>
  <c r="Q17"/>
  <c r="T17" s="1"/>
  <c r="R40"/>
  <c r="U40" s="1"/>
  <c r="R17"/>
  <c r="U17" s="1"/>
  <c r="P55"/>
  <c r="S55" s="1"/>
  <c r="Q37"/>
  <c r="T37" s="1"/>
  <c r="P78"/>
  <c r="S78" s="1"/>
  <c r="Q103"/>
  <c r="T103" s="1"/>
  <c r="R68"/>
  <c r="U68" s="1"/>
  <c r="R52"/>
  <c r="U52" s="1"/>
  <c r="P98" i="10"/>
  <c r="S98" s="1"/>
  <c r="Q67" i="18"/>
  <c r="T67" s="1"/>
  <c r="Q11" i="19"/>
  <c r="T11" s="1"/>
  <c r="R34"/>
  <c r="U34" s="1"/>
  <c r="R7" i="18"/>
  <c r="U7" s="1"/>
  <c r="Q9" i="20"/>
  <c r="T9" s="1"/>
  <c r="T20" s="1"/>
  <c r="H40" i="16" s="1"/>
  <c r="R66" i="20"/>
  <c r="U66" s="1"/>
  <c r="Q41"/>
  <c r="T41" s="1"/>
  <c r="R98" i="10"/>
  <c r="U98" s="1"/>
  <c r="P40" i="19"/>
  <c r="S40" s="1"/>
  <c r="Q81" i="20"/>
  <c r="T81" s="1"/>
  <c r="P77"/>
  <c r="S77" s="1"/>
  <c r="R77"/>
  <c r="U77" s="1"/>
  <c r="Q62" i="19"/>
  <c r="T62" s="1"/>
  <c r="Q72"/>
  <c r="T72" s="1"/>
  <c r="R72" i="18"/>
  <c r="U72" s="1"/>
  <c r="P78"/>
  <c r="S78" s="1"/>
  <c r="P45" i="19"/>
  <c r="S45" s="1"/>
  <c r="Q55"/>
  <c r="T55" s="1"/>
  <c r="P98" i="20"/>
  <c r="S98" s="1"/>
  <c r="R55" i="19"/>
  <c r="U55" s="1"/>
  <c r="U60" s="1"/>
  <c r="I37" i="16" s="1"/>
  <c r="P72" i="19"/>
  <c r="S72" s="1"/>
  <c r="P60" i="20"/>
  <c r="S60" s="1"/>
  <c r="Q71"/>
  <c r="T71" s="1"/>
  <c r="P50" i="18"/>
  <c r="S50" s="1"/>
  <c r="R78"/>
  <c r="U78" s="1"/>
  <c r="P28" i="19"/>
  <c r="S28" s="1"/>
  <c r="R45"/>
  <c r="U45" s="1"/>
  <c r="Q78"/>
  <c r="T78" s="1"/>
  <c r="P92"/>
  <c r="S92" s="1"/>
  <c r="Q54" i="20"/>
  <c r="T54" s="1"/>
  <c r="P7" i="19"/>
  <c r="S7" s="1"/>
  <c r="R60" i="20"/>
  <c r="U60" s="1"/>
  <c r="R87" i="10"/>
  <c r="U87" s="1"/>
  <c r="R50" i="18"/>
  <c r="U50" s="1"/>
  <c r="Q23" i="19"/>
  <c r="T23" s="1"/>
  <c r="R28"/>
  <c r="U28" s="1"/>
  <c r="R62"/>
  <c r="U62" s="1"/>
  <c r="R92"/>
  <c r="U92" s="1"/>
  <c r="P7" i="18"/>
  <c r="S7" s="1"/>
  <c r="Q7" i="19"/>
  <c r="T7" s="1"/>
  <c r="P11"/>
  <c r="S11" s="1"/>
  <c r="P68"/>
  <c r="S68" s="1"/>
  <c r="R7"/>
  <c r="U7" s="1"/>
  <c r="Q32" i="20"/>
  <c r="T32" s="1"/>
  <c r="P54"/>
  <c r="S54" s="1"/>
  <c r="Q45" i="19"/>
  <c r="T45" s="1"/>
  <c r="R11"/>
  <c r="U11" s="1"/>
  <c r="U21" s="1"/>
  <c r="I35" i="16" s="1"/>
  <c r="Q28" i="19"/>
  <c r="T28" s="1"/>
  <c r="Q83"/>
  <c r="T83" s="1"/>
  <c r="P9" i="20"/>
  <c r="S9" s="1"/>
  <c r="S20" s="1"/>
  <c r="G40" i="16" s="1"/>
  <c r="R9" i="20"/>
  <c r="U9" s="1"/>
  <c r="U20" s="1"/>
  <c r="I40" i="16" s="1"/>
  <c r="P93" i="18"/>
  <c r="S93" s="1"/>
  <c r="R93"/>
  <c r="U93" s="1"/>
  <c r="Q81" i="10"/>
  <c r="T81" s="1"/>
  <c r="R72" i="19"/>
  <c r="U72" s="1"/>
  <c r="Q87" i="20"/>
  <c r="T87" s="1"/>
  <c r="P34" i="8"/>
  <c r="S34" s="1"/>
  <c r="R34"/>
  <c r="U34" s="1"/>
  <c r="Q34"/>
  <c r="T34" s="1"/>
  <c r="Q92" i="19"/>
  <c r="T92" s="1"/>
  <c r="R56" i="18"/>
  <c r="U56" s="1"/>
  <c r="R82"/>
  <c r="U82" s="1"/>
  <c r="Q35"/>
  <c r="T35" s="1"/>
  <c r="P87" i="10"/>
  <c r="S87" s="1"/>
  <c r="P22" i="20"/>
  <c r="S22" s="1"/>
  <c r="R22"/>
  <c r="U22" s="1"/>
  <c r="Q66"/>
  <c r="T66" s="1"/>
  <c r="R37" i="19"/>
  <c r="U37" s="1"/>
  <c r="Q22" i="20"/>
  <c r="T22" s="1"/>
  <c r="P34" i="19"/>
  <c r="S34" s="1"/>
  <c r="R102" i="18"/>
  <c r="U102" s="1"/>
  <c r="Q26"/>
  <c r="T26" s="1"/>
  <c r="Q32"/>
  <c r="T32" s="1"/>
  <c r="P41"/>
  <c r="S41" s="1"/>
  <c r="R41"/>
  <c r="U41" s="1"/>
  <c r="Q50"/>
  <c r="T50" s="1"/>
  <c r="P67"/>
  <c r="S67" s="1"/>
  <c r="R67"/>
  <c r="U67" s="1"/>
  <c r="Q78"/>
  <c r="T78" s="1"/>
  <c r="P35"/>
  <c r="S35" s="1"/>
  <c r="R35"/>
  <c r="U35" s="1"/>
  <c r="Q41"/>
  <c r="T41" s="1"/>
  <c r="Q20"/>
  <c r="T20" s="1"/>
  <c r="Q40"/>
  <c r="T40" s="1"/>
  <c r="R40"/>
  <c r="U40" s="1"/>
  <c r="P32"/>
  <c r="S32" s="1"/>
  <c r="R32"/>
  <c r="U32" s="1"/>
  <c r="Q7"/>
  <c r="T7" s="1"/>
  <c r="P87" i="8"/>
  <c r="S87" s="1"/>
  <c r="R87"/>
  <c r="U87" s="1"/>
  <c r="Q87" i="10"/>
  <c r="T87" s="1"/>
  <c r="R87" i="20"/>
  <c r="U87" s="1"/>
  <c r="P87"/>
  <c r="S87" s="1"/>
  <c r="Q88" i="18"/>
  <c r="T88" s="1"/>
  <c r="P56"/>
  <c r="S56" s="1"/>
  <c r="P72"/>
  <c r="S72" s="1"/>
  <c r="P46"/>
  <c r="S46" s="1"/>
  <c r="P82"/>
  <c r="S82" s="1"/>
  <c r="P88"/>
  <c r="S88" s="1"/>
  <c r="P19" i="8"/>
  <c r="S19" s="1"/>
  <c r="R19"/>
  <c r="U19" s="1"/>
  <c r="P32" i="20"/>
  <c r="S32" s="1"/>
  <c r="R32"/>
  <c r="U32" s="1"/>
  <c r="P41"/>
  <c r="S41" s="1"/>
  <c r="R41"/>
  <c r="U41" s="1"/>
  <c r="Q50"/>
  <c r="T50" s="1"/>
  <c r="Q60"/>
  <c r="T60" s="1"/>
  <c r="P71"/>
  <c r="R71"/>
  <c r="U71" s="1"/>
  <c r="P81"/>
  <c r="S81" s="1"/>
  <c r="R81"/>
  <c r="U81" s="1"/>
  <c r="Q93" i="18"/>
  <c r="T93" s="1"/>
  <c r="P102"/>
  <c r="S102" s="1"/>
  <c r="P23" i="19"/>
  <c r="S23" s="1"/>
  <c r="R23"/>
  <c r="U23" s="1"/>
  <c r="Q34"/>
  <c r="T34" s="1"/>
  <c r="Q52"/>
  <c r="T52" s="1"/>
  <c r="Q68"/>
  <c r="T68" s="1"/>
  <c r="P83"/>
  <c r="S83" s="1"/>
  <c r="R83"/>
  <c r="U83" s="1"/>
  <c r="P103"/>
  <c r="S103" s="1"/>
  <c r="R103"/>
  <c r="U103" s="1"/>
  <c r="P26" i="18"/>
  <c r="S26" s="1"/>
  <c r="R26"/>
  <c r="U26" s="1"/>
  <c r="Q46"/>
  <c r="T46" s="1"/>
  <c r="Q56"/>
  <c r="T56" s="1"/>
  <c r="Q72"/>
  <c r="T72" s="1"/>
  <c r="Q82"/>
  <c r="T82" s="1"/>
  <c r="P20"/>
  <c r="S20" s="1"/>
  <c r="R20"/>
  <c r="U20" s="1"/>
  <c r="P81" i="10"/>
  <c r="S81" s="1"/>
  <c r="R81"/>
  <c r="U81" s="1"/>
  <c r="P15"/>
  <c r="S15" s="1"/>
  <c r="R50"/>
  <c r="U50" s="1"/>
  <c r="P71"/>
  <c r="S71" s="1"/>
  <c r="R71"/>
  <c r="U71" s="1"/>
  <c r="Q71"/>
  <c r="T71" s="1"/>
  <c r="P50"/>
  <c r="S50" s="1"/>
  <c r="Q50"/>
  <c r="T50" s="1"/>
  <c r="Q7"/>
  <c r="T7" s="1"/>
  <c r="Q9"/>
  <c r="T9" s="1"/>
  <c r="Q15"/>
  <c r="T15" s="1"/>
  <c r="P7"/>
  <c r="S7" s="1"/>
  <c r="R7"/>
  <c r="U7" s="1"/>
  <c r="P9"/>
  <c r="S9" s="1"/>
  <c r="R9"/>
  <c r="U9" s="1"/>
  <c r="R15"/>
  <c r="U15" s="1"/>
  <c r="P32"/>
  <c r="S32" s="1"/>
  <c r="R32"/>
  <c r="U32" s="1"/>
  <c r="Q77"/>
  <c r="T77" s="1"/>
  <c r="Q32"/>
  <c r="T32" s="1"/>
  <c r="P77"/>
  <c r="S77" s="1"/>
  <c r="R77"/>
  <c r="U77" s="1"/>
  <c r="Q45" i="8"/>
  <c r="T45" s="1"/>
  <c r="Q19"/>
  <c r="T19" s="1"/>
  <c r="Q87"/>
  <c r="T87" s="1"/>
  <c r="P45"/>
  <c r="S45" s="1"/>
  <c r="R45"/>
  <c r="U45" s="1"/>
  <c r="S58" i="20" l="1"/>
  <c r="G42" i="16" s="1"/>
  <c r="T101" i="20"/>
  <c r="H44" i="16" s="1"/>
  <c r="P20" i="20"/>
  <c r="D40" i="16" s="1"/>
  <c r="S21" i="19"/>
  <c r="G35" i="16" s="1"/>
  <c r="T21" i="19"/>
  <c r="H35" i="16" s="1"/>
  <c r="S60" i="19"/>
  <c r="G37" i="16" s="1"/>
  <c r="R81" i="19"/>
  <c r="F38" i="16" s="1"/>
  <c r="U58" i="20"/>
  <c r="I42" i="16" s="1"/>
  <c r="U75" i="20"/>
  <c r="I43" i="16" s="1"/>
  <c r="Q20" i="20"/>
  <c r="E40" i="16" s="1"/>
  <c r="Q101" i="20"/>
  <c r="E44" i="16" s="1"/>
  <c r="U81" i="19"/>
  <c r="I38" i="16" s="1"/>
  <c r="S81" i="19"/>
  <c r="G38" i="16" s="1"/>
  <c r="P60" i="19"/>
  <c r="D37" i="16" s="1"/>
  <c r="P81" i="19"/>
  <c r="D38" i="16" s="1"/>
  <c r="Q21" i="19"/>
  <c r="E35" i="16" s="1"/>
  <c r="U70" i="18"/>
  <c r="I27" i="16" s="1"/>
  <c r="R91" i="18"/>
  <c r="F28" i="16" s="1"/>
  <c r="P21" i="19"/>
  <c r="D35" i="16" s="1"/>
  <c r="U107" i="18"/>
  <c r="I29" i="16" s="1"/>
  <c r="S71" i="20"/>
  <c r="S75" s="1"/>
  <c r="G43" i="16" s="1"/>
  <c r="R60" i="19"/>
  <c r="F37" i="16" s="1"/>
  <c r="T107" i="19"/>
  <c r="H39" i="16" s="1"/>
  <c r="Q107" i="19"/>
  <c r="E39" i="16" s="1"/>
  <c r="Q38" i="20"/>
  <c r="E41" i="16" s="1"/>
  <c r="R21" i="19"/>
  <c r="F35" i="16" s="1"/>
  <c r="R20" i="20"/>
  <c r="F40" i="16" s="1"/>
  <c r="R107" i="18"/>
  <c r="F29" i="16" s="1"/>
  <c r="P58" i="20"/>
  <c r="D42" i="16" s="1"/>
  <c r="R58" i="20"/>
  <c r="F42" i="16" s="1"/>
  <c r="T58" i="20"/>
  <c r="H42" i="16" s="1"/>
  <c r="U91" i="18"/>
  <c r="I28" i="16" s="1"/>
  <c r="R75" i="20"/>
  <c r="F43" i="16" s="1"/>
  <c r="T24" i="18"/>
  <c r="H25" i="16" s="1"/>
  <c r="Q24" i="18"/>
  <c r="E25" i="16" s="1"/>
  <c r="R24" i="18"/>
  <c r="F25" i="16" s="1"/>
  <c r="P24" i="18"/>
  <c r="D25" i="16" s="1"/>
  <c r="U24" i="18"/>
  <c r="I25" i="16" s="1"/>
  <c r="S24" i="18"/>
  <c r="G25" i="16" s="1"/>
  <c r="T38" i="20"/>
  <c r="H41" i="16" s="1"/>
  <c r="U38" i="20"/>
  <c r="I41" i="16" s="1"/>
  <c r="Q58" i="20"/>
  <c r="E42" i="16" s="1"/>
  <c r="P70" i="18"/>
  <c r="D27" i="16" s="1"/>
  <c r="S38" i="20"/>
  <c r="G41" i="16" s="1"/>
  <c r="T75" i="20"/>
  <c r="H43" i="16" s="1"/>
  <c r="Q75" i="20"/>
  <c r="E43" i="16" s="1"/>
  <c r="R38" i="20"/>
  <c r="F41" i="16" s="1"/>
  <c r="Q43" i="19"/>
  <c r="E36" i="16" s="1"/>
  <c r="R44" i="18"/>
  <c r="F26" i="16" s="1"/>
  <c r="Q44" i="18"/>
  <c r="E26" i="16" s="1"/>
  <c r="S44" i="18"/>
  <c r="G26" i="16" s="1"/>
  <c r="P44" i="18"/>
  <c r="D26" i="16" s="1"/>
  <c r="T107" i="18"/>
  <c r="H29" i="16" s="1"/>
  <c r="R70" i="18"/>
  <c r="F27" i="16" s="1"/>
  <c r="S107" i="18"/>
  <c r="G29" i="16" s="1"/>
  <c r="Q107" i="18"/>
  <c r="E29" i="16" s="1"/>
  <c r="T91" i="18"/>
  <c r="H28" i="16" s="1"/>
  <c r="Q91" i="18"/>
  <c r="E28" i="16" s="1"/>
  <c r="S91" i="18"/>
  <c r="G28" i="16" s="1"/>
  <c r="P107" i="18"/>
  <c r="D29" i="16" s="1"/>
  <c r="P91" i="18"/>
  <c r="D28" i="16" s="1"/>
  <c r="S70" i="18"/>
  <c r="G27" i="16" s="1"/>
  <c r="U101" i="20"/>
  <c r="I44" i="16" s="1"/>
  <c r="R101" i="20"/>
  <c r="F44" i="16" s="1"/>
  <c r="S101" i="20"/>
  <c r="G44" i="16" s="1"/>
  <c r="P101" i="20"/>
  <c r="D44" i="16" s="1"/>
  <c r="T70" i="18"/>
  <c r="H27" i="16" s="1"/>
  <c r="Q70" i="18"/>
  <c r="E27" i="16" s="1"/>
  <c r="P75" i="20"/>
  <c r="D43" i="16" s="1"/>
  <c r="P38" i="20"/>
  <c r="D41" i="16" s="1"/>
  <c r="P107" i="19"/>
  <c r="D39" i="16" s="1"/>
  <c r="S107" i="19"/>
  <c r="G39" i="16" s="1"/>
  <c r="T60" i="19"/>
  <c r="H37" i="16" s="1"/>
  <c r="Q60" i="19"/>
  <c r="E37" i="16" s="1"/>
  <c r="R43" i="19"/>
  <c r="F36" i="16" s="1"/>
  <c r="U43" i="19"/>
  <c r="I36" i="16" s="1"/>
  <c r="T81" i="19"/>
  <c r="H38" i="16" s="1"/>
  <c r="Q81" i="19"/>
  <c r="E38" i="16" s="1"/>
  <c r="R107" i="19"/>
  <c r="F39" i="16" s="1"/>
  <c r="U107" i="19"/>
  <c r="I39" i="16" s="1"/>
  <c r="P43" i="19"/>
  <c r="D36" i="16" s="1"/>
  <c r="S43" i="19"/>
  <c r="G36" i="16" s="1"/>
  <c r="T43" i="19"/>
  <c r="H36" i="16" s="1"/>
  <c r="T44" i="18" l="1"/>
  <c r="H26" i="16" s="1"/>
  <c r="U44" i="18"/>
  <c r="I26" i="16" s="1"/>
  <c r="M49" i="8"/>
  <c r="N49"/>
  <c r="O49"/>
  <c r="M50"/>
  <c r="N50"/>
  <c r="O50"/>
  <c r="M51"/>
  <c r="N51"/>
  <c r="O51"/>
  <c r="M52"/>
  <c r="N52"/>
  <c r="O52"/>
  <c r="M53"/>
  <c r="N53"/>
  <c r="O53"/>
  <c r="M54"/>
  <c r="N54"/>
  <c r="O54"/>
  <c r="M55"/>
  <c r="N55"/>
  <c r="O55"/>
  <c r="M56"/>
  <c r="N56"/>
  <c r="O56"/>
  <c r="M57"/>
  <c r="N57"/>
  <c r="O57"/>
  <c r="M58"/>
  <c r="N58"/>
  <c r="O58"/>
  <c r="M59"/>
  <c r="N59"/>
  <c r="O59"/>
  <c r="M60"/>
  <c r="N60"/>
  <c r="O60"/>
  <c r="M61"/>
  <c r="N61"/>
  <c r="O61"/>
  <c r="M62"/>
  <c r="N62"/>
  <c r="O62"/>
  <c r="M63"/>
  <c r="N63"/>
  <c r="O63"/>
  <c r="M64"/>
  <c r="N64"/>
  <c r="O64"/>
  <c r="M65"/>
  <c r="N65"/>
  <c r="O65"/>
  <c r="M66"/>
  <c r="N66"/>
  <c r="O66"/>
  <c r="M67"/>
  <c r="N67"/>
  <c r="O67"/>
  <c r="R55" l="1"/>
  <c r="U55" s="1"/>
  <c r="P55"/>
  <c r="S55" s="1"/>
  <c r="Q55"/>
  <c r="T55" s="1"/>
  <c r="R49"/>
  <c r="U49" s="1"/>
  <c r="P49"/>
  <c r="S49" s="1"/>
  <c r="Q49"/>
  <c r="T49" s="1"/>
  <c r="R66"/>
  <c r="U66" s="1"/>
  <c r="P66"/>
  <c r="S66" s="1"/>
  <c r="Q66"/>
  <c r="T66" s="1"/>
  <c r="O89" l="1"/>
  <c r="R89" s="1"/>
  <c r="U89" s="1"/>
  <c r="N89"/>
  <c r="Q89" s="1"/>
  <c r="T89" s="1"/>
  <c r="M89"/>
  <c r="P89" s="1"/>
  <c r="S89" s="1"/>
  <c r="O86"/>
  <c r="R86" s="1"/>
  <c r="U86" s="1"/>
  <c r="N86"/>
  <c r="Q86" s="1"/>
  <c r="T86" s="1"/>
  <c r="M86"/>
  <c r="P86" s="1"/>
  <c r="S86" s="1"/>
  <c r="O85"/>
  <c r="N85"/>
  <c r="M85"/>
  <c r="O84"/>
  <c r="N84"/>
  <c r="M84"/>
  <c r="O83"/>
  <c r="N83"/>
  <c r="M83"/>
  <c r="O82"/>
  <c r="N82"/>
  <c r="M82"/>
  <c r="O81"/>
  <c r="N81"/>
  <c r="M81"/>
  <c r="O80"/>
  <c r="N80"/>
  <c r="M80"/>
  <c r="O79"/>
  <c r="N79"/>
  <c r="M79"/>
  <c r="O78"/>
  <c r="N78"/>
  <c r="M78"/>
  <c r="O77"/>
  <c r="N77"/>
  <c r="M77"/>
  <c r="O76"/>
  <c r="N76"/>
  <c r="M76"/>
  <c r="O75"/>
  <c r="N75"/>
  <c r="M75"/>
  <c r="O74"/>
  <c r="N74"/>
  <c r="M74"/>
  <c r="O73"/>
  <c r="N73"/>
  <c r="M73"/>
  <c r="O72"/>
  <c r="N72"/>
  <c r="M72"/>
  <c r="O71"/>
  <c r="N71"/>
  <c r="M71"/>
  <c r="O10"/>
  <c r="N10"/>
  <c r="M10"/>
  <c r="O9"/>
  <c r="N9"/>
  <c r="M9"/>
  <c r="O8"/>
  <c r="N8"/>
  <c r="M8"/>
  <c r="O7"/>
  <c r="N7"/>
  <c r="M7"/>
  <c r="O41"/>
  <c r="N41"/>
  <c r="M41"/>
  <c r="O40"/>
  <c r="N40"/>
  <c r="M40"/>
  <c r="O103"/>
  <c r="M103"/>
  <c r="O102"/>
  <c r="O101"/>
  <c r="O100"/>
  <c r="O99"/>
  <c r="O98"/>
  <c r="O97"/>
  <c r="N97"/>
  <c r="M97"/>
  <c r="O96"/>
  <c r="N96"/>
  <c r="M96"/>
  <c r="O95"/>
  <c r="N95"/>
  <c r="M95"/>
  <c r="O94"/>
  <c r="N94"/>
  <c r="M94"/>
  <c r="O93"/>
  <c r="N93"/>
  <c r="M93"/>
  <c r="O92"/>
  <c r="N92"/>
  <c r="M92"/>
  <c r="Q7" l="1"/>
  <c r="T7" s="1"/>
  <c r="P71"/>
  <c r="S71" s="1"/>
  <c r="R71"/>
  <c r="U71" s="1"/>
  <c r="P77"/>
  <c r="S77" s="1"/>
  <c r="R77"/>
  <c r="U77" s="1"/>
  <c r="P81"/>
  <c r="S81" s="1"/>
  <c r="R81"/>
  <c r="U81" s="1"/>
  <c r="Q71"/>
  <c r="T71" s="1"/>
  <c r="Q77"/>
  <c r="T77" s="1"/>
  <c r="Q81"/>
  <c r="T81" s="1"/>
  <c r="P40"/>
  <c r="S40" s="1"/>
  <c r="R40"/>
  <c r="U40" s="1"/>
  <c r="P7"/>
  <c r="S7" s="1"/>
  <c r="R7"/>
  <c r="U7" s="1"/>
  <c r="P101"/>
  <c r="S101" s="1"/>
  <c r="R101"/>
  <c r="U101" s="1"/>
  <c r="Q40"/>
  <c r="T40" s="1"/>
  <c r="P92"/>
  <c r="S92" s="1"/>
  <c r="R92"/>
  <c r="U92" s="1"/>
  <c r="Q92"/>
  <c r="T92" s="1"/>
  <c r="Q101"/>
  <c r="T101" s="1"/>
  <c r="O94" i="7"/>
  <c r="O95"/>
  <c r="O96"/>
  <c r="O97"/>
  <c r="O98"/>
  <c r="O99"/>
  <c r="O100"/>
  <c r="O101"/>
  <c r="O102"/>
  <c r="O103"/>
  <c r="O104"/>
  <c r="O105"/>
  <c r="N94"/>
  <c r="N95"/>
  <c r="N96"/>
  <c r="N97"/>
  <c r="N98"/>
  <c r="N99"/>
  <c r="N100"/>
  <c r="N101"/>
  <c r="N102"/>
  <c r="N103"/>
  <c r="N104"/>
  <c r="N105"/>
  <c r="M95"/>
  <c r="M96"/>
  <c r="M97"/>
  <c r="M98"/>
  <c r="M99"/>
  <c r="M100"/>
  <c r="M101"/>
  <c r="M102"/>
  <c r="M103"/>
  <c r="M104"/>
  <c r="M105"/>
  <c r="M94"/>
  <c r="O93"/>
  <c r="N93"/>
  <c r="M93"/>
  <c r="O92"/>
  <c r="N92"/>
  <c r="M92"/>
  <c r="O91"/>
  <c r="N91"/>
  <c r="M91"/>
  <c r="O90"/>
  <c r="N90"/>
  <c r="M90"/>
  <c r="O89"/>
  <c r="N89"/>
  <c r="M89"/>
  <c r="O88"/>
  <c r="N88"/>
  <c r="M88"/>
  <c r="O87"/>
  <c r="N87"/>
  <c r="M87"/>
  <c r="Q87" l="1"/>
  <c r="T87" s="1"/>
  <c r="R95"/>
  <c r="U95" s="1"/>
  <c r="Q95"/>
  <c r="T95" s="1"/>
  <c r="P95"/>
  <c r="S95" s="1"/>
  <c r="P87"/>
  <c r="S87" s="1"/>
  <c r="R87"/>
  <c r="U87" s="1"/>
  <c r="O40" l="1"/>
  <c r="N40"/>
  <c r="M40"/>
  <c r="O39"/>
  <c r="N39"/>
  <c r="Q39" s="1"/>
  <c r="T39" s="1"/>
  <c r="M39"/>
  <c r="O107"/>
  <c r="N107"/>
  <c r="M107"/>
  <c r="O106"/>
  <c r="N106"/>
  <c r="Q106" s="1"/>
  <c r="T106" s="1"/>
  <c r="M106"/>
  <c r="O86"/>
  <c r="N86"/>
  <c r="M86"/>
  <c r="O85"/>
  <c r="N85"/>
  <c r="M85"/>
  <c r="O84"/>
  <c r="N84"/>
  <c r="M84"/>
  <c r="O83"/>
  <c r="N83"/>
  <c r="M83"/>
  <c r="O82"/>
  <c r="N82"/>
  <c r="M82"/>
  <c r="O76"/>
  <c r="R76" s="1"/>
  <c r="U76" s="1"/>
  <c r="N76"/>
  <c r="Q76" s="1"/>
  <c r="T76" s="1"/>
  <c r="M76"/>
  <c r="P76" s="1"/>
  <c r="S76" s="1"/>
  <c r="O75"/>
  <c r="N75"/>
  <c r="M75"/>
  <c r="O74"/>
  <c r="N74"/>
  <c r="M74"/>
  <c r="O73"/>
  <c r="N73"/>
  <c r="M73"/>
  <c r="O78"/>
  <c r="N78"/>
  <c r="M78"/>
  <c r="O77"/>
  <c r="R77" s="1"/>
  <c r="U77" s="1"/>
  <c r="N77"/>
  <c r="M77"/>
  <c r="P77" s="1"/>
  <c r="S77" s="1"/>
  <c r="O13"/>
  <c r="N13"/>
  <c r="M13"/>
  <c r="O12"/>
  <c r="N12"/>
  <c r="M12"/>
  <c r="O11"/>
  <c r="N11"/>
  <c r="M11"/>
  <c r="O10"/>
  <c r="N10"/>
  <c r="M10"/>
  <c r="O9"/>
  <c r="N9"/>
  <c r="M9"/>
  <c r="O8"/>
  <c r="N8"/>
  <c r="M8"/>
  <c r="O7"/>
  <c r="N7"/>
  <c r="M7"/>
  <c r="Q82" i="6"/>
  <c r="T82" s="1"/>
  <c r="R82"/>
  <c r="U82" s="1"/>
  <c r="P82"/>
  <c r="S82" s="1"/>
  <c r="O35" i="7"/>
  <c r="N35"/>
  <c r="M35"/>
  <c r="O34"/>
  <c r="N34"/>
  <c r="M34"/>
  <c r="O33"/>
  <c r="N33"/>
  <c r="M33"/>
  <c r="O32"/>
  <c r="N32"/>
  <c r="M32"/>
  <c r="O31"/>
  <c r="N31"/>
  <c r="M31"/>
  <c r="O30"/>
  <c r="N30"/>
  <c r="M30"/>
  <c r="O29"/>
  <c r="N29"/>
  <c r="M29"/>
  <c r="O28"/>
  <c r="N28"/>
  <c r="M28"/>
  <c r="O27"/>
  <c r="N27"/>
  <c r="M27"/>
  <c r="O26"/>
  <c r="N26"/>
  <c r="M26"/>
  <c r="O38"/>
  <c r="N38"/>
  <c r="M38"/>
  <c r="O37"/>
  <c r="N37"/>
  <c r="M37"/>
  <c r="O36"/>
  <c r="N36"/>
  <c r="M36"/>
  <c r="O55"/>
  <c r="N55"/>
  <c r="M55"/>
  <c r="O54"/>
  <c r="N54"/>
  <c r="M54"/>
  <c r="O53"/>
  <c r="N53"/>
  <c r="M53"/>
  <c r="O52"/>
  <c r="N52"/>
  <c r="M52"/>
  <c r="O51"/>
  <c r="N51"/>
  <c r="M51"/>
  <c r="O50"/>
  <c r="N50"/>
  <c r="M50"/>
  <c r="O49"/>
  <c r="N49"/>
  <c r="M49"/>
  <c r="O48"/>
  <c r="N48"/>
  <c r="M48"/>
  <c r="O58"/>
  <c r="N58"/>
  <c r="M58"/>
  <c r="O57"/>
  <c r="N57"/>
  <c r="M57"/>
  <c r="O47"/>
  <c r="N47"/>
  <c r="M47"/>
  <c r="O46"/>
  <c r="N46"/>
  <c r="M46"/>
  <c r="O45"/>
  <c r="N45"/>
  <c r="M45"/>
  <c r="O44"/>
  <c r="N44"/>
  <c r="M44"/>
  <c r="O96" i="6"/>
  <c r="O97"/>
  <c r="O98"/>
  <c r="O99"/>
  <c r="O100"/>
  <c r="O101"/>
  <c r="O102"/>
  <c r="O103"/>
  <c r="O104"/>
  <c r="O95"/>
  <c r="O94"/>
  <c r="O93"/>
  <c r="O92"/>
  <c r="O91"/>
  <c r="O90"/>
  <c r="O89"/>
  <c r="O88"/>
  <c r="O87"/>
  <c r="N87"/>
  <c r="M87"/>
  <c r="R81"/>
  <c r="U81" s="1"/>
  <c r="O66"/>
  <c r="Q81"/>
  <c r="T81" s="1"/>
  <c r="N66"/>
  <c r="P81"/>
  <c r="S81" s="1"/>
  <c r="M66"/>
  <c r="O49"/>
  <c r="N49"/>
  <c r="M49"/>
  <c r="O45"/>
  <c r="N45"/>
  <c r="M45"/>
  <c r="O44"/>
  <c r="N44"/>
  <c r="M44"/>
  <c r="O43"/>
  <c r="N43"/>
  <c r="M43"/>
  <c r="O42"/>
  <c r="N42"/>
  <c r="M42"/>
  <c r="O41"/>
  <c r="N41"/>
  <c r="M41"/>
  <c r="O40"/>
  <c r="N40"/>
  <c r="M40"/>
  <c r="O39"/>
  <c r="N39"/>
  <c r="M39"/>
  <c r="O38"/>
  <c r="N38"/>
  <c r="M38"/>
  <c r="O36"/>
  <c r="N36"/>
  <c r="M36"/>
  <c r="O30"/>
  <c r="N30"/>
  <c r="M30"/>
  <c r="O14"/>
  <c r="N14"/>
  <c r="M14"/>
  <c r="P82" i="7" l="1"/>
  <c r="S82" s="1"/>
  <c r="R82"/>
  <c r="U82" s="1"/>
  <c r="R41" i="6"/>
  <c r="U41" s="1"/>
  <c r="Q82" i="7"/>
  <c r="T82" s="1"/>
  <c r="P7"/>
  <c r="S7" s="1"/>
  <c r="R106"/>
  <c r="U106" s="1"/>
  <c r="P106"/>
  <c r="S106" s="1"/>
  <c r="P39"/>
  <c r="S39" s="1"/>
  <c r="R39"/>
  <c r="U39" s="1"/>
  <c r="Q26"/>
  <c r="T26" s="1"/>
  <c r="Q7"/>
  <c r="T7" s="1"/>
  <c r="Q77"/>
  <c r="T77" s="1"/>
  <c r="P73"/>
  <c r="S73" s="1"/>
  <c r="Q73"/>
  <c r="T73" s="1"/>
  <c r="R7"/>
  <c r="U7" s="1"/>
  <c r="P26"/>
  <c r="S26" s="1"/>
  <c r="R26"/>
  <c r="U26" s="1"/>
  <c r="R59" i="6"/>
  <c r="U59" s="1"/>
  <c r="P59"/>
  <c r="S59" s="1"/>
  <c r="Q59"/>
  <c r="T59" s="1"/>
  <c r="P36" i="7"/>
  <c r="S36" s="1"/>
  <c r="R36"/>
  <c r="U36" s="1"/>
  <c r="Q36"/>
  <c r="T36" s="1"/>
  <c r="Q57"/>
  <c r="T57" s="1"/>
  <c r="P48"/>
  <c r="S48" s="1"/>
  <c r="R48"/>
  <c r="U48" s="1"/>
  <c r="Q44"/>
  <c r="T44" s="1"/>
  <c r="Q48"/>
  <c r="T48" s="1"/>
  <c r="P57"/>
  <c r="S57" s="1"/>
  <c r="R57"/>
  <c r="U57" s="1"/>
  <c r="P44"/>
  <c r="S44" s="1"/>
  <c r="R44"/>
  <c r="U44" s="1"/>
  <c r="P66" i="6"/>
  <c r="S66" s="1"/>
  <c r="Q66"/>
  <c r="T66" s="1"/>
  <c r="Q87"/>
  <c r="T87" s="1"/>
  <c r="R66"/>
  <c r="U66" s="1"/>
  <c r="P87"/>
  <c r="S87" s="1"/>
  <c r="R87"/>
  <c r="U87" s="1"/>
  <c r="P38"/>
  <c r="S38" s="1"/>
  <c r="R38"/>
  <c r="U38" s="1"/>
  <c r="P44"/>
  <c r="S44" s="1"/>
  <c r="R44"/>
  <c r="U44" s="1"/>
  <c r="P49"/>
  <c r="S49" s="1"/>
  <c r="R49"/>
  <c r="U49" s="1"/>
  <c r="Q38"/>
  <c r="T38" s="1"/>
  <c r="Q41"/>
  <c r="T41" s="1"/>
  <c r="Q44"/>
  <c r="T44" s="1"/>
  <c r="Q49"/>
  <c r="T49" s="1"/>
  <c r="P41"/>
  <c r="S41" s="1"/>
  <c r="R73" i="7" l="1"/>
  <c r="U73" s="1"/>
  <c r="O37" i="6" l="1"/>
  <c r="N37"/>
  <c r="M37"/>
  <c r="O35"/>
  <c r="N35"/>
  <c r="M35"/>
  <c r="O34"/>
  <c r="N34"/>
  <c r="M34"/>
  <c r="O33"/>
  <c r="N33"/>
  <c r="M33"/>
  <c r="O32"/>
  <c r="N32"/>
  <c r="M32"/>
  <c r="O31"/>
  <c r="N31"/>
  <c r="M31"/>
  <c r="O27"/>
  <c r="N27"/>
  <c r="M27"/>
  <c r="O49" i="10"/>
  <c r="N49"/>
  <c r="M49"/>
  <c r="O48"/>
  <c r="N48"/>
  <c r="M48"/>
  <c r="O47"/>
  <c r="N47"/>
  <c r="M47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15" i="7"/>
  <c r="O16"/>
  <c r="N15"/>
  <c r="N16"/>
  <c r="M15"/>
  <c r="M16"/>
  <c r="M17"/>
  <c r="Q32" i="6" l="1"/>
  <c r="T32" s="1"/>
  <c r="P41" i="10"/>
  <c r="S41" s="1"/>
  <c r="P47"/>
  <c r="S47" s="1"/>
  <c r="R41"/>
  <c r="U41" s="1"/>
  <c r="R47"/>
  <c r="U47" s="1"/>
  <c r="Q41"/>
  <c r="T41" s="1"/>
  <c r="Q47"/>
  <c r="T47" s="1"/>
  <c r="P27" i="6"/>
  <c r="S27" s="1"/>
  <c r="R27"/>
  <c r="U27" s="1"/>
  <c r="Q27"/>
  <c r="T27" s="1"/>
  <c r="P32"/>
  <c r="S32" s="1"/>
  <c r="R32"/>
  <c r="U32" s="1"/>
  <c r="M18" i="10"/>
  <c r="M59" i="7"/>
  <c r="P59" s="1"/>
  <c r="S59" s="1"/>
  <c r="N59"/>
  <c r="Q59" s="1"/>
  <c r="T59" s="1"/>
  <c r="O59"/>
  <c r="R59" s="1"/>
  <c r="U59" s="1"/>
  <c r="M23"/>
  <c r="P23" s="1"/>
  <c r="S23" s="1"/>
  <c r="N23"/>
  <c r="Q23" s="1"/>
  <c r="T23" s="1"/>
  <c r="O23"/>
  <c r="R23" s="1"/>
  <c r="U23" s="1"/>
  <c r="M41"/>
  <c r="P41" s="1"/>
  <c r="S41" s="1"/>
  <c r="N41"/>
  <c r="Q41" s="1"/>
  <c r="T41" s="1"/>
  <c r="O41"/>
  <c r="R41" s="1"/>
  <c r="U41" s="1"/>
  <c r="M14"/>
  <c r="N14"/>
  <c r="O14"/>
  <c r="N17"/>
  <c r="O17"/>
  <c r="M18"/>
  <c r="N18"/>
  <c r="O18"/>
  <c r="M19"/>
  <c r="P19" s="1"/>
  <c r="S19" s="1"/>
  <c r="N19"/>
  <c r="Q19" s="1"/>
  <c r="T19" s="1"/>
  <c r="O19"/>
  <c r="R19" s="1"/>
  <c r="U19" s="1"/>
  <c r="M22"/>
  <c r="P22" s="1"/>
  <c r="S22" s="1"/>
  <c r="N22"/>
  <c r="Q22" s="1"/>
  <c r="T22" s="1"/>
  <c r="O22"/>
  <c r="R22" s="1"/>
  <c r="U22" s="1"/>
  <c r="M60"/>
  <c r="P60" s="1"/>
  <c r="S60" s="1"/>
  <c r="N60"/>
  <c r="Q60" s="1"/>
  <c r="T60" s="1"/>
  <c r="O60"/>
  <c r="R60" s="1"/>
  <c r="U60" s="1"/>
  <c r="M63"/>
  <c r="N63"/>
  <c r="O63"/>
  <c r="M64"/>
  <c r="N64"/>
  <c r="O64"/>
  <c r="M65"/>
  <c r="N65"/>
  <c r="O65"/>
  <c r="M66"/>
  <c r="N66"/>
  <c r="O66"/>
  <c r="M67"/>
  <c r="N67"/>
  <c r="O67"/>
  <c r="M68"/>
  <c r="N68"/>
  <c r="O68"/>
  <c r="M69"/>
  <c r="N69"/>
  <c r="O69"/>
  <c r="M70"/>
  <c r="N70"/>
  <c r="O70"/>
  <c r="M71"/>
  <c r="N71"/>
  <c r="O71"/>
  <c r="M72"/>
  <c r="N72"/>
  <c r="O72"/>
  <c r="M79"/>
  <c r="P79" s="1"/>
  <c r="S79" s="1"/>
  <c r="N79"/>
  <c r="Q79" s="1"/>
  <c r="T79" s="1"/>
  <c r="O79"/>
  <c r="R79" s="1"/>
  <c r="U79" s="1"/>
  <c r="M108"/>
  <c r="P108" s="1"/>
  <c r="S108" s="1"/>
  <c r="N108"/>
  <c r="Q108" s="1"/>
  <c r="T108" s="1"/>
  <c r="O108"/>
  <c r="R108" s="1"/>
  <c r="U108" s="1"/>
  <c r="T61" l="1"/>
  <c r="H12" i="16" s="1"/>
  <c r="Q61" i="7"/>
  <c r="E12" i="16" s="1"/>
  <c r="U61" i="7"/>
  <c r="I12" i="16" s="1"/>
  <c r="R61" i="7"/>
  <c r="F12" i="16" s="1"/>
  <c r="S61" i="7"/>
  <c r="G12" i="16" s="1"/>
  <c r="P61" i="7"/>
  <c r="D12" i="16" s="1"/>
  <c r="P69" i="7"/>
  <c r="S69" s="1"/>
  <c r="P14"/>
  <c r="S14" s="1"/>
  <c r="R69"/>
  <c r="U69" s="1"/>
  <c r="R63"/>
  <c r="U63" s="1"/>
  <c r="R14"/>
  <c r="U14" s="1"/>
  <c r="Q69"/>
  <c r="T69" s="1"/>
  <c r="P63"/>
  <c r="S63" s="1"/>
  <c r="Q63"/>
  <c r="T63" s="1"/>
  <c r="Q14"/>
  <c r="T14" s="1"/>
  <c r="T24" l="1"/>
  <c r="H10" i="16" s="1"/>
  <c r="Q24" i="7"/>
  <c r="E10" i="16" s="1"/>
  <c r="U24" i="7"/>
  <c r="I10" i="16" s="1"/>
  <c r="R24" i="7"/>
  <c r="F10" i="16" s="1"/>
  <c r="S24" i="7"/>
  <c r="G10" i="16" s="1"/>
  <c r="P24" i="7"/>
  <c r="D10" i="16" s="1"/>
  <c r="S80" i="7"/>
  <c r="G13" i="16" s="1"/>
  <c r="T109" i="7"/>
  <c r="H14" i="16" s="1"/>
  <c r="U80" i="7"/>
  <c r="I13" i="16" s="1"/>
  <c r="T42" i="7"/>
  <c r="H11" i="16" s="1"/>
  <c r="S42" i="7"/>
  <c r="G11" i="16" s="1"/>
  <c r="Q42" i="7"/>
  <c r="E11" i="16" s="1"/>
  <c r="U42" i="7"/>
  <c r="I11" i="16" s="1"/>
  <c r="P80" i="7"/>
  <c r="D13" i="16" s="1"/>
  <c r="R80" i="7"/>
  <c r="F13" i="16" s="1"/>
  <c r="Q109" i="7"/>
  <c r="E14" i="16" s="1"/>
  <c r="P42" i="7"/>
  <c r="D11" i="16" s="1"/>
  <c r="Q80" i="7"/>
  <c r="E13" i="16" s="1"/>
  <c r="T80" i="7"/>
  <c r="H13" i="16" s="1"/>
  <c r="S109" i="7"/>
  <c r="G14" i="16" s="1"/>
  <c r="P109" i="7"/>
  <c r="D14" i="16" s="1"/>
  <c r="R109" i="7"/>
  <c r="F14" i="16" s="1"/>
  <c r="U109" i="7"/>
  <c r="I14" i="16" s="1"/>
  <c r="R42" i="7"/>
  <c r="F11" i="16" s="1"/>
  <c r="R62" i="6" l="1"/>
  <c r="U62" s="1"/>
  <c r="R63"/>
  <c r="U63" s="1"/>
  <c r="Q62"/>
  <c r="T62" s="1"/>
  <c r="Q63"/>
  <c r="T63" s="1"/>
  <c r="P62"/>
  <c r="S62" s="1"/>
  <c r="P63"/>
  <c r="S63" s="1"/>
  <c r="O46"/>
  <c r="R46" s="1"/>
  <c r="U46" s="1"/>
  <c r="N46"/>
  <c r="Q46" s="1"/>
  <c r="T46" s="1"/>
  <c r="M46"/>
  <c r="P46" s="1"/>
  <c r="S46" s="1"/>
  <c r="O13"/>
  <c r="O15"/>
  <c r="O16"/>
  <c r="O17"/>
  <c r="O18"/>
  <c r="O19"/>
  <c r="O20"/>
  <c r="O21"/>
  <c r="O22"/>
  <c r="O23"/>
  <c r="R23" s="1"/>
  <c r="U23" s="1"/>
  <c r="O24"/>
  <c r="R24" s="1"/>
  <c r="U24" s="1"/>
  <c r="N13"/>
  <c r="N15"/>
  <c r="N16"/>
  <c r="N17"/>
  <c r="N18"/>
  <c r="N19"/>
  <c r="N20"/>
  <c r="N21"/>
  <c r="N22"/>
  <c r="N23"/>
  <c r="Q23" s="1"/>
  <c r="T23" s="1"/>
  <c r="N24"/>
  <c r="Q24" s="1"/>
  <c r="T24" s="1"/>
  <c r="M13"/>
  <c r="M15"/>
  <c r="M16"/>
  <c r="M17"/>
  <c r="M18"/>
  <c r="M19"/>
  <c r="M20"/>
  <c r="M21"/>
  <c r="M22"/>
  <c r="M23"/>
  <c r="P23" s="1"/>
  <c r="S23" s="1"/>
  <c r="M24"/>
  <c r="P24" s="1"/>
  <c r="S24" s="1"/>
  <c r="P21" l="1"/>
  <c r="S21" s="1"/>
  <c r="R21"/>
  <c r="U21" s="1"/>
  <c r="P15"/>
  <c r="S15" s="1"/>
  <c r="R15"/>
  <c r="U15" s="1"/>
  <c r="Q21"/>
  <c r="T21" s="1"/>
  <c r="Q15"/>
  <c r="T15" s="1"/>
  <c r="M63" i="10"/>
  <c r="N63"/>
  <c r="O63"/>
  <c r="O23"/>
  <c r="O24"/>
  <c r="O25"/>
  <c r="O26"/>
  <c r="O27"/>
  <c r="O28"/>
  <c r="O29"/>
  <c r="O30"/>
  <c r="O31"/>
  <c r="N23"/>
  <c r="N24"/>
  <c r="N25"/>
  <c r="N26"/>
  <c r="N27"/>
  <c r="N28"/>
  <c r="N29"/>
  <c r="N30"/>
  <c r="M23"/>
  <c r="M24"/>
  <c r="M25"/>
  <c r="M26"/>
  <c r="M27"/>
  <c r="M28"/>
  <c r="M29"/>
  <c r="M30"/>
  <c r="M31"/>
  <c r="N31"/>
  <c r="O100"/>
  <c r="R100" s="1"/>
  <c r="U100" s="1"/>
  <c r="N100"/>
  <c r="Q100" s="1"/>
  <c r="T100" s="1"/>
  <c r="M100"/>
  <c r="P100" s="1"/>
  <c r="S100" s="1"/>
  <c r="O74"/>
  <c r="R74" s="1"/>
  <c r="U74" s="1"/>
  <c r="N74"/>
  <c r="Q74" s="1"/>
  <c r="T74" s="1"/>
  <c r="M74"/>
  <c r="P74" s="1"/>
  <c r="S74" s="1"/>
  <c r="O70"/>
  <c r="N70"/>
  <c r="M70"/>
  <c r="O69"/>
  <c r="N69"/>
  <c r="M69"/>
  <c r="O68"/>
  <c r="N68"/>
  <c r="M68"/>
  <c r="O67"/>
  <c r="N67"/>
  <c r="M67"/>
  <c r="O66"/>
  <c r="N66"/>
  <c r="M66"/>
  <c r="O65"/>
  <c r="N65"/>
  <c r="M65"/>
  <c r="O64"/>
  <c r="N64"/>
  <c r="M64"/>
  <c r="O62"/>
  <c r="N62"/>
  <c r="M62"/>
  <c r="O61"/>
  <c r="N61"/>
  <c r="M61"/>
  <c r="O60"/>
  <c r="N60"/>
  <c r="M60"/>
  <c r="O57"/>
  <c r="R57" s="1"/>
  <c r="U57" s="1"/>
  <c r="N57"/>
  <c r="Q57" s="1"/>
  <c r="T57" s="1"/>
  <c r="M57"/>
  <c r="P57" s="1"/>
  <c r="S57" s="1"/>
  <c r="O56"/>
  <c r="R56" s="1"/>
  <c r="U56" s="1"/>
  <c r="N56"/>
  <c r="Q56" s="1"/>
  <c r="T56" s="1"/>
  <c r="M56"/>
  <c r="P56" s="1"/>
  <c r="S56" s="1"/>
  <c r="O55"/>
  <c r="N55"/>
  <c r="Q54" s="1"/>
  <c r="T54" s="1"/>
  <c r="M55"/>
  <c r="O54"/>
  <c r="M54"/>
  <c r="O37"/>
  <c r="R37" s="1"/>
  <c r="U37" s="1"/>
  <c r="N37"/>
  <c r="Q37" s="1"/>
  <c r="T37" s="1"/>
  <c r="M37"/>
  <c r="P37" s="1"/>
  <c r="S37" s="1"/>
  <c r="O36"/>
  <c r="N36"/>
  <c r="M36"/>
  <c r="O35"/>
  <c r="N35"/>
  <c r="M35"/>
  <c r="O22"/>
  <c r="N22"/>
  <c r="M22"/>
  <c r="O19"/>
  <c r="R19" s="1"/>
  <c r="U19" s="1"/>
  <c r="N19"/>
  <c r="Q19" s="1"/>
  <c r="T19" s="1"/>
  <c r="M19"/>
  <c r="P19" s="1"/>
  <c r="S19" s="1"/>
  <c r="O18"/>
  <c r="R18" s="1"/>
  <c r="U18" s="1"/>
  <c r="N18"/>
  <c r="Q18" s="1"/>
  <c r="T18" s="1"/>
  <c r="P18"/>
  <c r="S18" s="1"/>
  <c r="M68" i="8"/>
  <c r="P68" s="1"/>
  <c r="S68" s="1"/>
  <c r="O31"/>
  <c r="O32"/>
  <c r="O33"/>
  <c r="N31"/>
  <c r="N32"/>
  <c r="N33"/>
  <c r="M31"/>
  <c r="M32"/>
  <c r="M33"/>
  <c r="N30"/>
  <c r="M30"/>
  <c r="O22"/>
  <c r="N22"/>
  <c r="M22"/>
  <c r="O68"/>
  <c r="R68" s="1"/>
  <c r="U68" s="1"/>
  <c r="N68"/>
  <c r="Q68" s="1"/>
  <c r="T68" s="1"/>
  <c r="O42"/>
  <c r="R42" s="1"/>
  <c r="U42" s="1"/>
  <c r="N42"/>
  <c r="Q42" s="1"/>
  <c r="T42" s="1"/>
  <c r="M42"/>
  <c r="P42" s="1"/>
  <c r="S42" s="1"/>
  <c r="O26"/>
  <c r="N26"/>
  <c r="M26"/>
  <c r="O25"/>
  <c r="N25"/>
  <c r="M25"/>
  <c r="O105"/>
  <c r="R105" s="1"/>
  <c r="U105" s="1"/>
  <c r="N105"/>
  <c r="Q105" s="1"/>
  <c r="T105" s="1"/>
  <c r="M105"/>
  <c r="P105" s="1"/>
  <c r="S105" s="1"/>
  <c r="O104"/>
  <c r="R104" s="1"/>
  <c r="U104" s="1"/>
  <c r="N104"/>
  <c r="Q104" s="1"/>
  <c r="T104" s="1"/>
  <c r="M104"/>
  <c r="P104" s="1"/>
  <c r="S104" s="1"/>
  <c r="T101" i="10" l="1"/>
  <c r="H24" i="16" s="1"/>
  <c r="Q101" i="10"/>
  <c r="E24" i="16" s="1"/>
  <c r="S101" i="10"/>
  <c r="G24" i="16" s="1"/>
  <c r="P101" i="10"/>
  <c r="D24" i="16" s="1"/>
  <c r="U101" i="10"/>
  <c r="I24" i="16" s="1"/>
  <c r="R101" i="10"/>
  <c r="F24" i="16" s="1"/>
  <c r="P22" i="8"/>
  <c r="S22" s="1"/>
  <c r="R22"/>
  <c r="U22" s="1"/>
  <c r="Q22"/>
  <c r="T22" s="1"/>
  <c r="R58" i="10"/>
  <c r="F22" i="16" s="1"/>
  <c r="T58" i="10"/>
  <c r="H22" i="16" s="1"/>
  <c r="Q58" i="10"/>
  <c r="E22" i="16" s="1"/>
  <c r="T106" i="8"/>
  <c r="H19" i="16" s="1"/>
  <c r="Q106" i="8"/>
  <c r="E19" i="16" s="1"/>
  <c r="S106" i="8"/>
  <c r="G19" i="16" s="1"/>
  <c r="P106" i="8"/>
  <c r="D19" i="16" s="1"/>
  <c r="U106" i="8"/>
  <c r="I19" i="16" s="1"/>
  <c r="R106" i="8"/>
  <c r="F19" i="16" s="1"/>
  <c r="R66" i="10"/>
  <c r="U66" s="1"/>
  <c r="Q60"/>
  <c r="T60" s="1"/>
  <c r="Q22"/>
  <c r="T22" s="1"/>
  <c r="P35"/>
  <c r="S35" s="1"/>
  <c r="R35"/>
  <c r="U35" s="1"/>
  <c r="P54"/>
  <c r="S54" s="1"/>
  <c r="S58" s="1"/>
  <c r="G22" i="16" s="1"/>
  <c r="R54" i="10"/>
  <c r="U54" s="1"/>
  <c r="U58" s="1"/>
  <c r="I22" i="16" s="1"/>
  <c r="P60" i="10"/>
  <c r="S60" s="1"/>
  <c r="R60"/>
  <c r="U60" s="1"/>
  <c r="Q66"/>
  <c r="T66" s="1"/>
  <c r="T69" i="8"/>
  <c r="H17" i="16" s="1"/>
  <c r="Q69" i="8"/>
  <c r="E17" i="16" s="1"/>
  <c r="S69" i="8"/>
  <c r="G17" i="16" s="1"/>
  <c r="P69" i="8"/>
  <c r="D17" i="16" s="1"/>
  <c r="U69" i="8"/>
  <c r="I17" i="16" s="1"/>
  <c r="R69" i="8"/>
  <c r="F17" i="16" s="1"/>
  <c r="R25" i="8"/>
  <c r="U25" s="1"/>
  <c r="Q25"/>
  <c r="T25" s="1"/>
  <c r="R22" i="10"/>
  <c r="U22" s="1"/>
  <c r="Q35"/>
  <c r="T35" s="1"/>
  <c r="P66"/>
  <c r="S66" s="1"/>
  <c r="P22"/>
  <c r="S22" s="1"/>
  <c r="P31" i="8"/>
  <c r="S31" s="1"/>
  <c r="Q31"/>
  <c r="T31" s="1"/>
  <c r="R31"/>
  <c r="U31" s="1"/>
  <c r="P25"/>
  <c r="S25" s="1"/>
  <c r="P58" i="10" l="1"/>
  <c r="D22" i="16" s="1"/>
  <c r="R23" i="8"/>
  <c r="F15" i="16" s="1"/>
  <c r="U23" i="8"/>
  <c r="I15" i="16" s="1"/>
  <c r="Q23" i="8"/>
  <c r="E15" i="16" s="1"/>
  <c r="T23" i="8"/>
  <c r="H15" i="16" s="1"/>
  <c r="P23" i="8"/>
  <c r="D15" i="16" s="1"/>
  <c r="S23" i="8"/>
  <c r="G15" i="16" s="1"/>
  <c r="T43" i="8"/>
  <c r="H16" i="16" s="1"/>
  <c r="Q43" i="8"/>
  <c r="E16" i="16" s="1"/>
  <c r="R43" i="8"/>
  <c r="F16" i="16" s="1"/>
  <c r="U43" i="8"/>
  <c r="I16" i="16" s="1"/>
  <c r="P43" i="8"/>
  <c r="D16" i="16" s="1"/>
  <c r="S43" i="8"/>
  <c r="G16" i="16" s="1"/>
  <c r="U38" i="10"/>
  <c r="I21" i="16" s="1"/>
  <c r="T38" i="10"/>
  <c r="H21" i="16" s="1"/>
  <c r="S38" i="10"/>
  <c r="G21" i="16" s="1"/>
  <c r="R38" i="10"/>
  <c r="F21" i="16" s="1"/>
  <c r="Q38" i="10"/>
  <c r="E21" i="16" s="1"/>
  <c r="P38" i="10"/>
  <c r="D21" i="16" s="1"/>
  <c r="U90" i="8"/>
  <c r="I18" i="16" s="1"/>
  <c r="U75" i="10"/>
  <c r="I23" i="16" s="1"/>
  <c r="U20" i="10"/>
  <c r="I20" i="16" s="1"/>
  <c r="R20" i="10"/>
  <c r="F20" i="16" s="1"/>
  <c r="S75" i="10"/>
  <c r="G23" i="16" s="1"/>
  <c r="P20" i="10"/>
  <c r="D20" i="16" s="1"/>
  <c r="S20" i="10"/>
  <c r="G20" i="16" s="1"/>
  <c r="T75" i="10"/>
  <c r="H23" i="16" s="1"/>
  <c r="Q75" i="10"/>
  <c r="E23" i="16" s="1"/>
  <c r="T20" i="10"/>
  <c r="H20" i="16" s="1"/>
  <c r="Q20" i="10"/>
  <c r="E20" i="16" s="1"/>
  <c r="R75" i="10"/>
  <c r="F23" i="16" s="1"/>
  <c r="P75" i="10"/>
  <c r="D23" i="16" s="1"/>
  <c r="T90" i="8"/>
  <c r="H18" i="16" s="1"/>
  <c r="Q90" i="8"/>
  <c r="E18" i="16" s="1"/>
  <c r="S90" i="8"/>
  <c r="G18" i="16" s="1"/>
  <c r="R90" i="8"/>
  <c r="F18" i="16" s="1"/>
  <c r="P90" i="8"/>
  <c r="D18" i="16" s="1"/>
  <c r="Q72" i="6"/>
  <c r="T72" s="1"/>
  <c r="R72"/>
  <c r="U72" s="1"/>
  <c r="P72"/>
  <c r="S72" s="1"/>
  <c r="S64" l="1"/>
  <c r="G7" i="16" s="1"/>
  <c r="P64" i="6"/>
  <c r="D7" i="16" s="1"/>
  <c r="R64" i="6"/>
  <c r="F7" i="16" s="1"/>
  <c r="U64" i="6"/>
  <c r="I7" i="16" s="1"/>
  <c r="T64" i="6"/>
  <c r="H7" i="16" s="1"/>
  <c r="Q64" i="6"/>
  <c r="E7" i="16" s="1"/>
  <c r="P84" i="6"/>
  <c r="S84" s="1"/>
  <c r="R84"/>
  <c r="U84" s="1"/>
  <c r="Q84"/>
  <c r="T84" s="1"/>
  <c r="O12"/>
  <c r="R12" s="1"/>
  <c r="U12" s="1"/>
  <c r="N12"/>
  <c r="Q12" s="1"/>
  <c r="T12" s="1"/>
  <c r="M12"/>
  <c r="P12" s="1"/>
  <c r="S12" s="1"/>
  <c r="R76" l="1"/>
  <c r="U76" s="1"/>
  <c r="P76"/>
  <c r="S76" s="1"/>
  <c r="Q76"/>
  <c r="T76" s="1"/>
  <c r="O109"/>
  <c r="R109" s="1"/>
  <c r="U109" s="1"/>
  <c r="Q109"/>
  <c r="T109" s="1"/>
  <c r="P109"/>
  <c r="S109" s="1"/>
  <c r="O106"/>
  <c r="O105"/>
  <c r="Q96"/>
  <c r="T96" s="1"/>
  <c r="U47"/>
  <c r="I6" i="16" s="1"/>
  <c r="T47" i="6"/>
  <c r="H6" i="16" s="1"/>
  <c r="S47" i="6"/>
  <c r="G6" i="16" s="1"/>
  <c r="P96" i="6" l="1"/>
  <c r="S96" s="1"/>
  <c r="R96"/>
  <c r="U96" s="1"/>
  <c r="Q85"/>
  <c r="E8" i="16" s="1"/>
  <c r="P47" i="6"/>
  <c r="D6" i="16" s="1"/>
  <c r="R47" i="6"/>
  <c r="F6" i="16" s="1"/>
  <c r="T85" i="6"/>
  <c r="H8" i="16" s="1"/>
  <c r="R25" i="6"/>
  <c r="F5" i="16" s="1"/>
  <c r="U25" i="6"/>
  <c r="I5" i="16" s="1"/>
  <c r="S25" i="6"/>
  <c r="G5" i="16" s="1"/>
  <c r="P25" i="6"/>
  <c r="D5" i="16" s="1"/>
  <c r="T25" i="6"/>
  <c r="H5" i="16" s="1"/>
  <c r="Q25" i="6"/>
  <c r="E5" i="16" s="1"/>
  <c r="Q47" i="6"/>
  <c r="E6" i="16" s="1"/>
  <c r="P110" i="6" l="1"/>
  <c r="D9" i="16" s="1"/>
  <c r="S85" i="6"/>
  <c r="G8" i="16" s="1"/>
  <c r="P85" i="6"/>
  <c r="D8" i="16" s="1"/>
  <c r="S110" i="6"/>
  <c r="G9" i="16" s="1"/>
  <c r="Q110" i="6"/>
  <c r="E9" i="16" s="1"/>
  <c r="U110" i="6"/>
  <c r="I9" i="16" s="1"/>
  <c r="U85" i="6"/>
  <c r="I8" i="16" s="1"/>
  <c r="R85" i="6"/>
  <c r="F8" i="16" s="1"/>
  <c r="T110" i="6"/>
  <c r="H9" i="16" s="1"/>
  <c r="R110" i="6"/>
  <c r="F9" i="16" s="1"/>
</calcChain>
</file>

<file path=xl/sharedStrings.xml><?xml version="1.0" encoding="utf-8"?>
<sst xmlns="http://schemas.openxmlformats.org/spreadsheetml/2006/main" count="1365" uniqueCount="166">
  <si>
    <t>Наименование блюд</t>
  </si>
  <si>
    <t>Выход блюда, г</t>
  </si>
  <si>
    <t>Ингредиенты блюда</t>
  </si>
  <si>
    <t>Цена</t>
  </si>
  <si>
    <t>Брутто, г</t>
  </si>
  <si>
    <t>Нетто,г</t>
  </si>
  <si>
    <t xml:space="preserve">Стоимость набора сырья </t>
  </si>
  <si>
    <t>11-15 лет</t>
  </si>
  <si>
    <t xml:space="preserve">16-18 лет </t>
  </si>
  <si>
    <t>1-й день</t>
  </si>
  <si>
    <t>морковь</t>
  </si>
  <si>
    <t>лук репчатый</t>
  </si>
  <si>
    <t xml:space="preserve">масло растительное </t>
  </si>
  <si>
    <t>7-10 лет</t>
  </si>
  <si>
    <t xml:space="preserve">масло сливочное </t>
  </si>
  <si>
    <t xml:space="preserve">Расчет стоимости рациона питания </t>
  </si>
  <si>
    <t>день недели</t>
  </si>
  <si>
    <t xml:space="preserve">1 неделя </t>
  </si>
  <si>
    <t>Понедельник</t>
  </si>
  <si>
    <t>Вторник</t>
  </si>
  <si>
    <t>Среда</t>
  </si>
  <si>
    <t>Четверг</t>
  </si>
  <si>
    <t>Пятница</t>
  </si>
  <si>
    <t>без НДС</t>
  </si>
  <si>
    <t>60</t>
  </si>
  <si>
    <t>80</t>
  </si>
  <si>
    <t>100</t>
  </si>
  <si>
    <t>помидоры свежие</t>
  </si>
  <si>
    <t>йодированная соль</t>
  </si>
  <si>
    <t>лето-осень</t>
  </si>
  <si>
    <t>Напиток из шиповника</t>
  </si>
  <si>
    <t xml:space="preserve">шиповник </t>
  </si>
  <si>
    <t xml:space="preserve">сахар </t>
  </si>
  <si>
    <t>3-й день</t>
  </si>
  <si>
    <t xml:space="preserve">лук репчатый </t>
  </si>
  <si>
    <t xml:space="preserve">морковь </t>
  </si>
  <si>
    <t>Компот из свежих яблок</t>
  </si>
  <si>
    <t>яблоки свежие</t>
  </si>
  <si>
    <t>сахар</t>
  </si>
  <si>
    <t>4-й день</t>
  </si>
  <si>
    <t>картофель</t>
  </si>
  <si>
    <t xml:space="preserve"> лук репчатый</t>
  </si>
  <si>
    <t xml:space="preserve">лимон </t>
  </si>
  <si>
    <t>Компот из сухофруктов с сахаром</t>
  </si>
  <si>
    <t>сухофрукты</t>
  </si>
  <si>
    <t>5-й день</t>
  </si>
  <si>
    <t>200</t>
  </si>
  <si>
    <t>220</t>
  </si>
  <si>
    <t>250</t>
  </si>
  <si>
    <t>2-й день</t>
  </si>
  <si>
    <t>Напиток Денсаулык</t>
  </si>
  <si>
    <t>яблоко</t>
  </si>
  <si>
    <t xml:space="preserve">рис </t>
  </si>
  <si>
    <t>филе курицы</t>
  </si>
  <si>
    <t>Какао с молоком</t>
  </si>
  <si>
    <t>какао-порошок</t>
  </si>
  <si>
    <t>молоко</t>
  </si>
  <si>
    <t>горох лушеный</t>
  </si>
  <si>
    <t>томатная паста</t>
  </si>
  <si>
    <t xml:space="preserve">чеснок </t>
  </si>
  <si>
    <t xml:space="preserve">капуста белокочанная </t>
  </si>
  <si>
    <t>молоко 2,5%</t>
  </si>
  <si>
    <t>пшеничный хлеб</t>
  </si>
  <si>
    <t xml:space="preserve">филе минтая </t>
  </si>
  <si>
    <t>сухари панировочные</t>
  </si>
  <si>
    <t xml:space="preserve">Салат с морковь с сыром </t>
  </si>
  <si>
    <t xml:space="preserve">огурцы свежий </t>
  </si>
  <si>
    <t xml:space="preserve">Чай каркаде </t>
  </si>
  <si>
    <t xml:space="preserve">каркаде </t>
  </si>
  <si>
    <t xml:space="preserve">гречневая крупа </t>
  </si>
  <si>
    <t xml:space="preserve">молоко </t>
  </si>
  <si>
    <t xml:space="preserve">картофель </t>
  </si>
  <si>
    <t>Картофельно-морковное пюре</t>
  </si>
  <si>
    <t xml:space="preserve">Соус молочно-томатный </t>
  </si>
  <si>
    <t xml:space="preserve">мука 1сорт </t>
  </si>
  <si>
    <t xml:space="preserve">мука 1 сорт </t>
  </si>
  <si>
    <t xml:space="preserve">сметана </t>
  </si>
  <si>
    <t xml:space="preserve">томатная паста </t>
  </si>
  <si>
    <t>макароны</t>
  </si>
  <si>
    <t xml:space="preserve">Морковь </t>
  </si>
  <si>
    <t xml:space="preserve">сыр полутвердый </t>
  </si>
  <si>
    <t xml:space="preserve">Палочки из моркови и огурца </t>
  </si>
  <si>
    <t xml:space="preserve">зелень </t>
  </si>
  <si>
    <t xml:space="preserve">свекла </t>
  </si>
  <si>
    <t>сладкий перец</t>
  </si>
  <si>
    <t xml:space="preserve">лавровый лист </t>
  </si>
  <si>
    <t xml:space="preserve">4 неделя </t>
  </si>
  <si>
    <t>2 неделя</t>
  </si>
  <si>
    <t>3 неделя</t>
  </si>
  <si>
    <t xml:space="preserve">Ленивые голубцы с говядиной </t>
  </si>
  <si>
    <t xml:space="preserve">мука пшеничная 1 сорт </t>
  </si>
  <si>
    <t xml:space="preserve">Куриная грудка с овощами </t>
  </si>
  <si>
    <t>огурец свежий</t>
  </si>
  <si>
    <t xml:space="preserve">Соус сметанный </t>
  </si>
  <si>
    <t xml:space="preserve"> Макароны отварные </t>
  </si>
  <si>
    <t xml:space="preserve">макаронные изделия </t>
  </si>
  <si>
    <t>яйцо куриное</t>
  </si>
  <si>
    <t>Напиток лимонный</t>
  </si>
  <si>
    <t xml:space="preserve">зима-весна </t>
  </si>
  <si>
    <t>1 неделя</t>
  </si>
  <si>
    <t xml:space="preserve">филе курицы </t>
  </si>
  <si>
    <t xml:space="preserve">Салат из варенных овощей </t>
  </si>
  <si>
    <t>свекла</t>
  </si>
  <si>
    <t xml:space="preserve">2 неделя </t>
  </si>
  <si>
    <t>1неделя</t>
  </si>
  <si>
    <t>3неделя</t>
  </si>
  <si>
    <t>4неделя</t>
  </si>
  <si>
    <t xml:space="preserve">5-й день </t>
  </si>
  <si>
    <t>Сумма</t>
  </si>
  <si>
    <t xml:space="preserve">Стоимость готового блюда </t>
  </si>
  <si>
    <t>Хлеб ржано-пшеничный\пшеничный</t>
  </si>
  <si>
    <t xml:space="preserve">3 неделя </t>
  </si>
  <si>
    <t xml:space="preserve">зеленый горошек </t>
  </si>
  <si>
    <t>300</t>
  </si>
  <si>
    <t xml:space="preserve">Суп рисовый с мясом </t>
  </si>
  <si>
    <t xml:space="preserve">Борщ с мясом </t>
  </si>
  <si>
    <t xml:space="preserve">Суп с макоронными изделиями и  мясом </t>
  </si>
  <si>
    <t xml:space="preserve">Суп гороховый с  мясом </t>
  </si>
  <si>
    <t xml:space="preserve">сухари хлебные </t>
  </si>
  <si>
    <t>Плов из птицы</t>
  </si>
  <si>
    <t xml:space="preserve">Нарезка из помидоров, огурцов и сыра </t>
  </si>
  <si>
    <t xml:space="preserve">сыр твердый </t>
  </si>
  <si>
    <t xml:space="preserve">Салат витаминный </t>
  </si>
  <si>
    <t xml:space="preserve">Котлеты из говядины </t>
  </si>
  <si>
    <t xml:space="preserve">Биточки рыбные </t>
  </si>
  <si>
    <t xml:space="preserve">булочка бутербродная с сыром </t>
  </si>
  <si>
    <t xml:space="preserve">мука пшеничная высшего сорта </t>
  </si>
  <si>
    <t>мука пшеничная высшего сорта (на подпыл)</t>
  </si>
  <si>
    <t>масло сливочное</t>
  </si>
  <si>
    <t>дрожжи прессованные</t>
  </si>
  <si>
    <t xml:space="preserve">соль йодированная </t>
  </si>
  <si>
    <t xml:space="preserve">ванилин </t>
  </si>
  <si>
    <t xml:space="preserve">яйцо </t>
  </si>
  <si>
    <t xml:space="preserve">Жаркое по домашнему из птицы </t>
  </si>
  <si>
    <t xml:space="preserve">Поджарка из птицы </t>
  </si>
  <si>
    <t xml:space="preserve">Рис рассыпчатый с овощами </t>
  </si>
  <si>
    <t xml:space="preserve"> крупа рисовая</t>
  </si>
  <si>
    <t>Котлеты  рыбные</t>
  </si>
  <si>
    <t xml:space="preserve">Салат из белокачанной  капусты и яблок  </t>
  </si>
  <si>
    <t xml:space="preserve">булочка с творогом </t>
  </si>
  <si>
    <t xml:space="preserve">творог </t>
  </si>
  <si>
    <t xml:space="preserve">Рагу из птицы </t>
  </si>
  <si>
    <t xml:space="preserve">Котлеты говяжьй </t>
  </si>
  <si>
    <t xml:space="preserve">Салат морковь с яблоком  </t>
  </si>
  <si>
    <t xml:space="preserve">Гречка рассыпчатый с овощами </t>
  </si>
  <si>
    <t xml:space="preserve"> крупа гречневая </t>
  </si>
  <si>
    <t>Шнищель из птицы</t>
  </si>
  <si>
    <t xml:space="preserve">Гречка рассыпчатая </t>
  </si>
  <si>
    <t xml:space="preserve">Рыба тушенная с овощами в сметанном соусе </t>
  </si>
  <si>
    <t>зима-весна</t>
  </si>
  <si>
    <t>Салат из капусты белокочанной и яблок</t>
  </si>
  <si>
    <t xml:space="preserve">Салат морковь с сыром </t>
  </si>
  <si>
    <t xml:space="preserve"> говядина мякоть </t>
  </si>
  <si>
    <t>говядина мякоть</t>
  </si>
  <si>
    <t xml:space="preserve"> говядина мякоть</t>
  </si>
  <si>
    <t xml:space="preserve">говядина мякоть </t>
  </si>
  <si>
    <t>Паста Болоньезе из птицы</t>
  </si>
  <si>
    <t>Филе курицы</t>
  </si>
  <si>
    <t>яблоко/ фрукт по сезону</t>
  </si>
  <si>
    <t>Утверждено</t>
  </si>
  <si>
    <t>_______  _____ 2025 год</t>
  </si>
  <si>
    <t xml:space="preserve">Подгарнировка горошек зеленный </t>
  </si>
  <si>
    <t xml:space="preserve">горошек зеленный </t>
  </si>
  <si>
    <t xml:space="preserve">ГУ "Отдел образования" </t>
  </si>
  <si>
    <t xml:space="preserve"> Нуринского района</t>
  </si>
  <si>
    <t>________ Д.Ж.Такишев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</si>
</sst>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0.0"/>
    <numFmt numFmtId="166" formatCode="_-* #,##0.00&quot;р.&quot;_-;\-* #,##0.00&quot;р.&quot;_-;_-* &quot;-&quot;??&quot;р.&quot;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0" fontId="2" fillId="0" borderId="0"/>
  </cellStyleXfs>
  <cellXfs count="519">
    <xf numFmtId="0" fontId="0" fillId="0" borderId="0" xfId="0"/>
    <xf numFmtId="0" fontId="3" fillId="2" borderId="0" xfId="0" applyFont="1" applyFill="1"/>
    <xf numFmtId="0" fontId="10" fillId="0" borderId="0" xfId="0" applyFont="1"/>
    <xf numFmtId="0" fontId="10" fillId="2" borderId="0" xfId="0" applyFont="1" applyFill="1"/>
    <xf numFmtId="0" fontId="3" fillId="0" borderId="0" xfId="0" applyFont="1"/>
    <xf numFmtId="0" fontId="8" fillId="2" borderId="29" xfId="0" applyFont="1" applyFill="1" applyBorder="1" applyAlignment="1">
      <alignment horizontal="center" vertical="center" wrapText="1"/>
    </xf>
    <xf numFmtId="0" fontId="6" fillId="0" borderId="2" xfId="0" applyFont="1" applyBorder="1"/>
    <xf numFmtId="2" fontId="7" fillId="2" borderId="2" xfId="0" applyNumberFormat="1" applyFont="1" applyFill="1" applyBorder="1" applyAlignment="1">
      <alignment horizontal="center" vertical="center" wrapText="1"/>
    </xf>
    <xf numFmtId="0" fontId="6" fillId="0" borderId="14" xfId="0" applyFont="1" applyBorder="1"/>
    <xf numFmtId="0" fontId="8" fillId="2" borderId="10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7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164" fontId="7" fillId="0" borderId="2" xfId="1" applyFont="1" applyFill="1" applyBorder="1" applyAlignment="1">
      <alignment vertical="center" wrapText="1"/>
    </xf>
    <xf numFmtId="1" fontId="7" fillId="0" borderId="14" xfId="0" applyNumberFormat="1" applyFont="1" applyBorder="1" applyAlignment="1">
      <alignment horizontal="center" vertical="center"/>
    </xf>
    <xf numFmtId="0" fontId="7" fillId="0" borderId="2" xfId="0" applyFont="1" applyBorder="1"/>
    <xf numFmtId="1" fontId="7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165" fontId="7" fillId="0" borderId="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1" fontId="7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/>
    </xf>
    <xf numFmtId="2" fontId="7" fillId="0" borderId="2" xfId="0" applyNumberFormat="1" applyFont="1" applyBorder="1"/>
    <xf numFmtId="165" fontId="10" fillId="0" borderId="2" xfId="0" applyNumberFormat="1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5" xfId="0" applyFont="1" applyBorder="1"/>
    <xf numFmtId="2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65" fontId="10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wrapText="1"/>
    </xf>
    <xf numFmtId="165" fontId="10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2" fontId="7" fillId="0" borderId="5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61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/>
    </xf>
    <xf numFmtId="2" fontId="7" fillId="0" borderId="60" xfId="0" applyNumberFormat="1" applyFont="1" applyBorder="1" applyAlignment="1">
      <alignment horizontal="center" vertical="center"/>
    </xf>
    <xf numFmtId="2" fontId="8" fillId="0" borderId="22" xfId="0" applyNumberFormat="1" applyFont="1" applyBorder="1" applyAlignment="1">
      <alignment horizontal="center" vertical="center"/>
    </xf>
    <xf numFmtId="2" fontId="8" fillId="0" borderId="23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10" fillId="0" borderId="2" xfId="0" applyFont="1" applyBorder="1"/>
    <xf numFmtId="0" fontId="3" fillId="0" borderId="10" xfId="0" applyFont="1" applyBorder="1"/>
    <xf numFmtId="2" fontId="8" fillId="0" borderId="16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wrapText="1"/>
    </xf>
    <xf numFmtId="1" fontId="7" fillId="0" borderId="10" xfId="0" applyNumberFormat="1" applyFont="1" applyBorder="1" applyAlignment="1">
      <alignment horizontal="center" vertical="center"/>
    </xf>
    <xf numFmtId="2" fontId="8" fillId="0" borderId="53" xfId="0" applyNumberFormat="1" applyFont="1" applyBorder="1" applyAlignment="1">
      <alignment horizontal="center"/>
    </xf>
    <xf numFmtId="2" fontId="8" fillId="0" borderId="49" xfId="0" applyNumberFormat="1" applyFont="1" applyBorder="1" applyAlignment="1">
      <alignment horizontal="center"/>
    </xf>
    <xf numFmtId="2" fontId="8" fillId="0" borderId="65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center" wrapText="1"/>
    </xf>
    <xf numFmtId="2" fontId="8" fillId="0" borderId="26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7" fillId="2" borderId="5" xfId="0" applyFont="1" applyFill="1" applyBorder="1"/>
    <xf numFmtId="0" fontId="7" fillId="2" borderId="2" xfId="0" applyFont="1" applyFill="1" applyBorder="1"/>
    <xf numFmtId="0" fontId="3" fillId="2" borderId="2" xfId="0" applyFont="1" applyFill="1" applyBorder="1"/>
    <xf numFmtId="2" fontId="7" fillId="2" borderId="2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8" fillId="2" borderId="17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7" fillId="2" borderId="6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2" fontId="7" fillId="2" borderId="15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2" fontId="8" fillId="2" borderId="49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top" wrapText="1"/>
    </xf>
    <xf numFmtId="1" fontId="7" fillId="2" borderId="5" xfId="0" applyNumberFormat="1" applyFont="1" applyFill="1" applyBorder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top" wrapText="1"/>
    </xf>
    <xf numFmtId="0" fontId="7" fillId="2" borderId="12" xfId="0" applyFont="1" applyFill="1" applyBorder="1"/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wrapText="1"/>
    </xf>
    <xf numFmtId="0" fontId="7" fillId="2" borderId="16" xfId="0" applyFont="1" applyFill="1" applyBorder="1" applyAlignment="1">
      <alignment horizontal="center"/>
    </xf>
    <xf numFmtId="0" fontId="7" fillId="2" borderId="16" xfId="0" applyFont="1" applyFill="1" applyBorder="1" applyAlignment="1">
      <alignment wrapText="1"/>
    </xf>
    <xf numFmtId="0" fontId="7" fillId="2" borderId="16" xfId="0" applyFont="1" applyFill="1" applyBorder="1" applyAlignment="1">
      <alignment horizontal="center" vertical="center"/>
    </xf>
    <xf numFmtId="1" fontId="7" fillId="2" borderId="16" xfId="0" applyNumberFormat="1" applyFont="1" applyFill="1" applyBorder="1" applyAlignment="1">
      <alignment horizontal="center" vertical="center"/>
    </xf>
    <xf numFmtId="2" fontId="7" fillId="2" borderId="16" xfId="0" applyNumberFormat="1" applyFont="1" applyFill="1" applyBorder="1" applyAlignment="1">
      <alignment horizontal="center" vertical="center"/>
    </xf>
    <xf numFmtId="2" fontId="7" fillId="2" borderId="30" xfId="0" applyNumberFormat="1" applyFont="1" applyFill="1" applyBorder="1" applyAlignment="1">
      <alignment horizontal="center" vertical="center"/>
    </xf>
    <xf numFmtId="2" fontId="8" fillId="2" borderId="22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2" fontId="7" fillId="2" borderId="5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top" wrapText="1"/>
    </xf>
    <xf numFmtId="2" fontId="10" fillId="2" borderId="2" xfId="0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165" fontId="10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wrapText="1"/>
    </xf>
    <xf numFmtId="165" fontId="10" fillId="2" borderId="2" xfId="0" applyNumberFormat="1" applyFont="1" applyFill="1" applyBorder="1" applyAlignment="1">
      <alignment horizontal="center" vertical="center"/>
    </xf>
    <xf numFmtId="2" fontId="8" fillId="2" borderId="22" xfId="0" applyNumberFormat="1" applyFont="1" applyFill="1" applyBorder="1" applyAlignment="1">
      <alignment horizontal="center"/>
    </xf>
    <xf numFmtId="165" fontId="7" fillId="2" borderId="2" xfId="0" applyNumberFormat="1" applyFont="1" applyFill="1" applyBorder="1" applyAlignment="1">
      <alignment horizontal="center"/>
    </xf>
    <xf numFmtId="1" fontId="7" fillId="2" borderId="14" xfId="0" applyNumberFormat="1" applyFont="1" applyFill="1" applyBorder="1" applyAlignment="1">
      <alignment horizontal="center" vertical="center"/>
    </xf>
    <xf numFmtId="2" fontId="8" fillId="2" borderId="26" xfId="0" applyNumberFormat="1" applyFont="1" applyFill="1" applyBorder="1" applyAlignment="1">
      <alignment horizontal="center"/>
    </xf>
    <xf numFmtId="0" fontId="10" fillId="2" borderId="2" xfId="0" applyFont="1" applyFill="1" applyBorder="1"/>
    <xf numFmtId="0" fontId="3" fillId="2" borderId="10" xfId="0" applyFont="1" applyFill="1" applyBorder="1"/>
    <xf numFmtId="2" fontId="8" fillId="2" borderId="23" xfId="0" applyNumberFormat="1" applyFont="1" applyFill="1" applyBorder="1" applyAlignment="1">
      <alignment horizontal="center" vertical="center"/>
    </xf>
    <xf numFmtId="2" fontId="8" fillId="2" borderId="24" xfId="0" applyNumberFormat="1" applyFont="1" applyFill="1" applyBorder="1" applyAlignment="1">
      <alignment horizontal="center" vertical="center"/>
    </xf>
    <xf numFmtId="2" fontId="8" fillId="2" borderId="3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top"/>
    </xf>
    <xf numFmtId="2" fontId="7" fillId="2" borderId="7" xfId="0" applyNumberFormat="1" applyFont="1" applyFill="1" applyBorder="1" applyAlignment="1">
      <alignment horizontal="center" vertical="center"/>
    </xf>
    <xf numFmtId="2" fontId="7" fillId="2" borderId="61" xfId="0" applyNumberFormat="1" applyFont="1" applyFill="1" applyBorder="1" applyAlignment="1">
      <alignment horizontal="center" vertical="center"/>
    </xf>
    <xf numFmtId="2" fontId="7" fillId="2" borderId="60" xfId="0" applyNumberFormat="1" applyFont="1" applyFill="1" applyBorder="1" applyAlignment="1">
      <alignment horizontal="center" vertical="center"/>
    </xf>
    <xf numFmtId="2" fontId="8" fillId="2" borderId="16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wrapText="1"/>
    </xf>
    <xf numFmtId="0" fontId="7" fillId="2" borderId="10" xfId="0" applyFont="1" applyFill="1" applyBorder="1" applyAlignment="1">
      <alignment horizontal="center"/>
    </xf>
    <xf numFmtId="0" fontId="7" fillId="2" borderId="10" xfId="0" applyFont="1" applyFill="1" applyBorder="1" applyAlignment="1">
      <alignment wrapText="1"/>
    </xf>
    <xf numFmtId="1" fontId="7" fillId="2" borderId="10" xfId="0" applyNumberFormat="1" applyFont="1" applyFill="1" applyBorder="1" applyAlignment="1">
      <alignment horizontal="center" vertical="center"/>
    </xf>
    <xf numFmtId="2" fontId="8" fillId="2" borderId="53" xfId="0" applyNumberFormat="1" applyFont="1" applyFill="1" applyBorder="1" applyAlignment="1">
      <alignment horizontal="center"/>
    </xf>
    <xf numFmtId="2" fontId="8" fillId="2" borderId="49" xfId="0" applyNumberFormat="1" applyFont="1" applyFill="1" applyBorder="1" applyAlignment="1">
      <alignment horizontal="center"/>
    </xf>
    <xf numFmtId="2" fontId="8" fillId="2" borderId="65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vertical="top" wrapText="1"/>
    </xf>
    <xf numFmtId="2" fontId="8" fillId="2" borderId="22" xfId="0" applyNumberFormat="1" applyFont="1" applyFill="1" applyBorder="1"/>
    <xf numFmtId="2" fontId="8" fillId="2" borderId="23" xfId="0" applyNumberFormat="1" applyFont="1" applyFill="1" applyBorder="1"/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2" fontId="7" fillId="2" borderId="22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/>
    </xf>
    <xf numFmtId="2" fontId="10" fillId="2" borderId="0" xfId="0" applyNumberFormat="1" applyFont="1" applyFill="1" applyAlignment="1">
      <alignment horizontal="center"/>
    </xf>
    <xf numFmtId="2" fontId="7" fillId="2" borderId="2" xfId="0" applyNumberFormat="1" applyFont="1" applyFill="1" applyBorder="1"/>
    <xf numFmtId="2" fontId="8" fillId="2" borderId="22" xfId="0" applyNumberFormat="1" applyFont="1" applyFill="1" applyBorder="1" applyAlignment="1">
      <alignment vertical="center"/>
    </xf>
    <xf numFmtId="0" fontId="8" fillId="2" borderId="3" xfId="0" applyFont="1" applyFill="1" applyBorder="1"/>
    <xf numFmtId="0" fontId="8" fillId="2" borderId="16" xfId="0" applyFont="1" applyFill="1" applyBorder="1"/>
    <xf numFmtId="2" fontId="8" fillId="2" borderId="16" xfId="0" applyNumberFormat="1" applyFont="1" applyFill="1" applyBorder="1" applyAlignment="1">
      <alignment horizontal="center"/>
    </xf>
    <xf numFmtId="2" fontId="8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 vertical="center"/>
    </xf>
    <xf numFmtId="2" fontId="8" fillId="2" borderId="42" xfId="0" applyNumberFormat="1" applyFont="1" applyFill="1" applyBorder="1" applyAlignment="1">
      <alignment horizontal="center" vertical="center"/>
    </xf>
    <xf numFmtId="2" fontId="8" fillId="2" borderId="43" xfId="0" applyNumberFormat="1" applyFont="1" applyFill="1" applyBorder="1" applyAlignment="1">
      <alignment horizontal="center" vertical="center"/>
    </xf>
    <xf numFmtId="2" fontId="10" fillId="2" borderId="39" xfId="0" applyNumberFormat="1" applyFont="1" applyFill="1" applyBorder="1" applyAlignment="1">
      <alignment horizontal="center" vertical="center"/>
    </xf>
    <xf numFmtId="2" fontId="7" fillId="2" borderId="16" xfId="0" applyNumberFormat="1" applyFont="1" applyFill="1" applyBorder="1" applyAlignment="1">
      <alignment horizontal="center"/>
    </xf>
    <xf numFmtId="1" fontId="7" fillId="2" borderId="16" xfId="0" applyNumberFormat="1" applyFont="1" applyFill="1" applyBorder="1" applyAlignment="1">
      <alignment horizontal="center"/>
    </xf>
    <xf numFmtId="2" fontId="10" fillId="2" borderId="17" xfId="0" applyNumberFormat="1" applyFont="1" applyFill="1" applyBorder="1" applyAlignment="1">
      <alignment horizontal="center" vertical="center"/>
    </xf>
    <xf numFmtId="2" fontId="10" fillId="2" borderId="41" xfId="0" applyNumberFormat="1" applyFont="1" applyFill="1" applyBorder="1" applyAlignment="1">
      <alignment horizontal="center" vertical="center"/>
    </xf>
    <xf numFmtId="2" fontId="7" fillId="2" borderId="23" xfId="0" applyNumberFormat="1" applyFont="1" applyFill="1" applyBorder="1" applyAlignment="1">
      <alignment horizontal="center" vertical="center"/>
    </xf>
    <xf numFmtId="2" fontId="7" fillId="2" borderId="24" xfId="0" applyNumberFormat="1" applyFont="1" applyFill="1" applyBorder="1" applyAlignment="1">
      <alignment horizontal="center" vertical="center"/>
    </xf>
    <xf numFmtId="2" fontId="7" fillId="2" borderId="58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/>
    </xf>
    <xf numFmtId="1" fontId="7" fillId="2" borderId="15" xfId="0" applyNumberFormat="1" applyFont="1" applyFill="1" applyBorder="1" applyAlignment="1">
      <alignment horizontal="center"/>
    </xf>
    <xf numFmtId="2" fontId="7" fillId="2" borderId="39" xfId="0" applyNumberFormat="1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/>
    </xf>
    <xf numFmtId="165" fontId="7" fillId="2" borderId="15" xfId="0" applyNumberFormat="1" applyFont="1" applyFill="1" applyBorder="1" applyAlignment="1">
      <alignment horizontal="center" vertical="center"/>
    </xf>
    <xf numFmtId="2" fontId="8" fillId="2" borderId="54" xfId="0" applyNumberFormat="1" applyFont="1" applyFill="1" applyBorder="1" applyAlignment="1">
      <alignment horizontal="center"/>
    </xf>
    <xf numFmtId="2" fontId="10" fillId="0" borderId="29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2" fontId="7" fillId="0" borderId="29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2" fontId="7" fillId="0" borderId="47" xfId="0" applyNumberFormat="1" applyFont="1" applyBorder="1" applyAlignment="1">
      <alignment horizontal="center" vertical="center"/>
    </xf>
    <xf numFmtId="2" fontId="7" fillId="0" borderId="51" xfId="0" applyNumberFormat="1" applyFont="1" applyBorder="1" applyAlignment="1">
      <alignment horizontal="center" vertical="center"/>
    </xf>
    <xf numFmtId="2" fontId="10" fillId="0" borderId="62" xfId="0" applyNumberFormat="1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2" fontId="7" fillId="2" borderId="14" xfId="0" applyNumberFormat="1" applyFont="1" applyFill="1" applyBorder="1" applyAlignment="1">
      <alignment horizontal="center" vertical="center"/>
    </xf>
    <xf numFmtId="2" fontId="10" fillId="2" borderId="10" xfId="0" applyNumberFormat="1" applyFont="1" applyFill="1" applyBorder="1" applyAlignment="1">
      <alignment horizontal="center" vertical="center"/>
    </xf>
    <xf numFmtId="2" fontId="10" fillId="2" borderId="29" xfId="0" applyNumberFormat="1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2" fontId="7" fillId="2" borderId="20" xfId="0" applyNumberFormat="1" applyFont="1" applyFill="1" applyBorder="1" applyAlignment="1">
      <alignment horizontal="center" vertical="center"/>
    </xf>
    <xf numFmtId="2" fontId="7" fillId="2" borderId="29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2" fontId="7" fillId="2" borderId="47" xfId="0" applyNumberFormat="1" applyFont="1" applyFill="1" applyBorder="1" applyAlignment="1">
      <alignment horizontal="center" vertical="center"/>
    </xf>
    <xf numFmtId="2" fontId="7" fillId="2" borderId="51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2" fontId="10" fillId="2" borderId="62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8" fillId="2" borderId="23" xfId="0" applyNumberFormat="1" applyFont="1" applyFill="1" applyBorder="1" applyAlignment="1">
      <alignment horizontal="center"/>
    </xf>
    <xf numFmtId="2" fontId="8" fillId="2" borderId="24" xfId="0" applyNumberFormat="1" applyFont="1" applyFill="1" applyBorder="1" applyAlignment="1">
      <alignment horizontal="center"/>
    </xf>
    <xf numFmtId="0" fontId="0" fillId="2" borderId="0" xfId="0" applyFill="1"/>
    <xf numFmtId="2" fontId="8" fillId="2" borderId="58" xfId="0" applyNumberFormat="1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horizontal="center"/>
    </xf>
    <xf numFmtId="2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/>
    </xf>
    <xf numFmtId="165" fontId="7" fillId="2" borderId="2" xfId="0" applyNumberFormat="1" applyFont="1" applyFill="1" applyBorder="1" applyAlignment="1">
      <alignment vertical="center"/>
    </xf>
    <xf numFmtId="165" fontId="7" fillId="2" borderId="14" xfId="0" applyNumberFormat="1" applyFont="1" applyFill="1" applyBorder="1" applyAlignment="1">
      <alignment vertical="center"/>
    </xf>
    <xf numFmtId="0" fontId="6" fillId="2" borderId="0" xfId="0" applyFont="1" applyFill="1"/>
    <xf numFmtId="0" fontId="7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/>
    <xf numFmtId="0" fontId="1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15" fillId="0" borderId="0" xfId="0" applyFont="1"/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/>
    <xf numFmtId="2" fontId="13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vertical="center"/>
    </xf>
    <xf numFmtId="0" fontId="8" fillId="0" borderId="2" xfId="0" applyFont="1" applyBorder="1"/>
    <xf numFmtId="2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165" fontId="10" fillId="0" borderId="20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165" fontId="10" fillId="0" borderId="42" xfId="0" applyNumberFormat="1" applyFont="1" applyBorder="1" applyAlignment="1">
      <alignment horizontal="center" vertical="center"/>
    </xf>
    <xf numFmtId="2" fontId="10" fillId="0" borderId="29" xfId="0" applyNumberFormat="1" applyFont="1" applyBorder="1" applyAlignment="1">
      <alignment horizontal="center" vertical="center"/>
    </xf>
    <xf numFmtId="2" fontId="10" fillId="0" borderId="3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2" fontId="7" fillId="0" borderId="20" xfId="0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/>
    </xf>
    <xf numFmtId="2" fontId="10" fillId="0" borderId="38" xfId="0" applyNumberFormat="1" applyFont="1" applyBorder="1" applyAlignment="1">
      <alignment horizontal="center" vertical="center"/>
    </xf>
    <xf numFmtId="2" fontId="10" fillId="0" borderId="50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166" fontId="8" fillId="0" borderId="55" xfId="0" applyNumberFormat="1" applyFont="1" applyBorder="1" applyAlignment="1">
      <alignment horizontal="center" vertical="center" wrapText="1"/>
    </xf>
    <xf numFmtId="166" fontId="8" fillId="0" borderId="56" xfId="0" applyNumberFormat="1" applyFont="1" applyBorder="1" applyAlignment="1">
      <alignment horizontal="center" vertical="center" wrapText="1"/>
    </xf>
    <xf numFmtId="166" fontId="8" fillId="0" borderId="57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2" fontId="10" fillId="0" borderId="62" xfId="0" applyNumberFormat="1" applyFont="1" applyBorder="1" applyAlignment="1">
      <alignment horizontal="center" vertical="center"/>
    </xf>
    <xf numFmtId="2" fontId="10" fillId="0" borderId="63" xfId="0" applyNumberFormat="1" applyFont="1" applyBorder="1" applyAlignment="1">
      <alignment horizontal="center" vertical="center"/>
    </xf>
    <xf numFmtId="2" fontId="10" fillId="0" borderId="40" xfId="0" applyNumberFormat="1" applyFont="1" applyBorder="1" applyAlignment="1">
      <alignment horizontal="center" vertical="center"/>
    </xf>
    <xf numFmtId="2" fontId="7" fillId="0" borderId="29" xfId="0" applyNumberFormat="1" applyFont="1" applyBorder="1" applyAlignment="1">
      <alignment horizontal="center" vertical="center"/>
    </xf>
    <xf numFmtId="2" fontId="7" fillId="0" borderId="31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4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9" fontId="7" fillId="0" borderId="20" xfId="0" applyNumberFormat="1" applyFont="1" applyBorder="1" applyAlignment="1">
      <alignment horizontal="center" vertical="center"/>
    </xf>
    <xf numFmtId="49" fontId="7" fillId="2" borderId="20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horizontal="center" vertical="center"/>
    </xf>
    <xf numFmtId="2" fontId="7" fillId="2" borderId="14" xfId="0" applyNumberFormat="1" applyFont="1" applyFill="1" applyBorder="1" applyAlignment="1">
      <alignment horizontal="center" vertical="center"/>
    </xf>
    <xf numFmtId="2" fontId="10" fillId="2" borderId="10" xfId="0" applyNumberFormat="1" applyFont="1" applyFill="1" applyBorder="1" applyAlignment="1">
      <alignment horizontal="center" vertical="center"/>
    </xf>
    <xf numFmtId="2" fontId="10" fillId="2" borderId="12" xfId="0" applyNumberFormat="1" applyFont="1" applyFill="1" applyBorder="1" applyAlignment="1">
      <alignment horizontal="center" vertical="center"/>
    </xf>
    <xf numFmtId="2" fontId="10" fillId="2" borderId="14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2" fontId="7" fillId="2" borderId="20" xfId="0" applyNumberFormat="1" applyFont="1" applyFill="1" applyBorder="1" applyAlignment="1">
      <alignment horizontal="center" vertical="center"/>
    </xf>
    <xf numFmtId="2" fontId="10" fillId="2" borderId="20" xfId="0" applyNumberFormat="1" applyFont="1" applyFill="1" applyBorder="1" applyAlignment="1">
      <alignment horizontal="center" vertical="center"/>
    </xf>
    <xf numFmtId="2" fontId="10" fillId="2" borderId="29" xfId="0" applyNumberFormat="1" applyFont="1" applyFill="1" applyBorder="1" applyAlignment="1">
      <alignment horizontal="center" vertical="center"/>
    </xf>
    <xf numFmtId="2" fontId="10" fillId="2" borderId="3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6" fontId="8" fillId="2" borderId="5" xfId="0" applyNumberFormat="1" applyFont="1" applyFill="1" applyBorder="1" applyAlignment="1">
      <alignment horizontal="center" vertical="center" wrapText="1"/>
    </xf>
    <xf numFmtId="166" fontId="8" fillId="2" borderId="8" xfId="0" applyNumberFormat="1" applyFont="1" applyFill="1" applyBorder="1" applyAlignment="1">
      <alignment horizontal="center" vertical="center" wrapText="1"/>
    </xf>
    <xf numFmtId="2" fontId="10" fillId="2" borderId="38" xfId="0" applyNumberFormat="1" applyFont="1" applyFill="1" applyBorder="1" applyAlignment="1">
      <alignment horizontal="center" vertical="center"/>
    </xf>
    <xf numFmtId="2" fontId="10" fillId="2" borderId="50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2" fontId="10" fillId="2" borderId="2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2" fontId="7" fillId="2" borderId="29" xfId="0" applyNumberFormat="1" applyFont="1" applyFill="1" applyBorder="1" applyAlignment="1">
      <alignment horizontal="center" vertical="center"/>
    </xf>
    <xf numFmtId="2" fontId="7" fillId="2" borderId="31" xfId="0" applyNumberFormat="1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6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59" xfId="0" applyFont="1" applyFill="1" applyBorder="1" applyAlignment="1">
      <alignment horizontal="center"/>
    </xf>
    <xf numFmtId="2" fontId="10" fillId="2" borderId="62" xfId="0" applyNumberFormat="1" applyFont="1" applyFill="1" applyBorder="1" applyAlignment="1">
      <alignment horizontal="center" vertical="center"/>
    </xf>
    <xf numFmtId="2" fontId="10" fillId="2" borderId="63" xfId="0" applyNumberFormat="1" applyFont="1" applyFill="1" applyBorder="1" applyAlignment="1">
      <alignment horizontal="center" vertical="center"/>
    </xf>
    <xf numFmtId="2" fontId="10" fillId="2" borderId="40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2" fontId="8" fillId="2" borderId="10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 vertical="center"/>
    </xf>
    <xf numFmtId="2" fontId="10" fillId="2" borderId="8" xfId="0" applyNumberFormat="1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2" fontId="8" fillId="2" borderId="20" xfId="0" applyNumberFormat="1" applyFont="1" applyFill="1" applyBorder="1" applyAlignment="1">
      <alignment horizontal="center" vertical="center" wrapText="1"/>
    </xf>
    <xf numFmtId="2" fontId="8" fillId="2" borderId="42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166" fontId="8" fillId="2" borderId="55" xfId="0" applyNumberFormat="1" applyFont="1" applyFill="1" applyBorder="1" applyAlignment="1">
      <alignment horizontal="center" vertical="center" wrapText="1"/>
    </xf>
    <xf numFmtId="166" fontId="8" fillId="2" borderId="56" xfId="0" applyNumberFormat="1" applyFont="1" applyFill="1" applyBorder="1" applyAlignment="1">
      <alignment horizontal="center" vertical="center" wrapText="1"/>
    </xf>
    <xf numFmtId="166" fontId="8" fillId="2" borderId="57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/>
    </xf>
    <xf numFmtId="0" fontId="8" fillId="2" borderId="56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49" fontId="7" fillId="2" borderId="42" xfId="0" applyNumberFormat="1" applyFont="1" applyFill="1" applyBorder="1" applyAlignment="1">
      <alignment horizontal="center" vertical="center"/>
    </xf>
    <xf numFmtId="2" fontId="7" fillId="2" borderId="42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/>
    </xf>
    <xf numFmtId="2" fontId="10" fillId="2" borderId="9" xfId="0" applyNumberFormat="1" applyFont="1" applyFill="1" applyBorder="1" applyAlignment="1">
      <alignment horizontal="center" vertical="center"/>
    </xf>
    <xf numFmtId="2" fontId="10" fillId="2" borderId="11" xfId="0" applyNumberFormat="1" applyFont="1" applyFill="1" applyBorder="1" applyAlignment="1">
      <alignment horizontal="center" vertical="center"/>
    </xf>
    <xf numFmtId="2" fontId="10" fillId="2" borderId="13" xfId="0" applyNumberFormat="1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 wrapText="1"/>
    </xf>
    <xf numFmtId="2" fontId="10" fillId="2" borderId="42" xfId="0" applyNumberFormat="1" applyFont="1" applyFill="1" applyBorder="1" applyAlignment="1">
      <alignment horizontal="center" vertical="center"/>
    </xf>
    <xf numFmtId="2" fontId="10" fillId="2" borderId="43" xfId="0" applyNumberFormat="1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/>
    </xf>
    <xf numFmtId="165" fontId="10" fillId="2" borderId="20" xfId="0" applyNumberFormat="1" applyFont="1" applyFill="1" applyBorder="1" applyAlignment="1">
      <alignment horizontal="center" vertical="center"/>
    </xf>
    <xf numFmtId="165" fontId="10" fillId="2" borderId="12" xfId="0" applyNumberFormat="1" applyFont="1" applyFill="1" applyBorder="1" applyAlignment="1">
      <alignment horizontal="center" vertical="center"/>
    </xf>
    <xf numFmtId="165" fontId="10" fillId="2" borderId="42" xfId="0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8" fillId="2" borderId="4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2" fontId="7" fillId="2" borderId="38" xfId="0" applyNumberFormat="1" applyFont="1" applyFill="1" applyBorder="1" applyAlignment="1">
      <alignment horizontal="center" vertical="center"/>
    </xf>
    <xf numFmtId="2" fontId="7" fillId="2" borderId="50" xfId="0" applyNumberFormat="1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12" xfId="0" applyNumberFormat="1" applyFont="1" applyFill="1" applyBorder="1" applyAlignment="1">
      <alignment horizontal="center" vertical="center"/>
    </xf>
    <xf numFmtId="165" fontId="7" fillId="2" borderId="42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2" fontId="7" fillId="2" borderId="7" xfId="0" applyNumberFormat="1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2" fontId="7" fillId="2" borderId="47" xfId="0" applyNumberFormat="1" applyFont="1" applyFill="1" applyBorder="1" applyAlignment="1">
      <alignment horizontal="center" vertical="center"/>
    </xf>
    <xf numFmtId="2" fontId="7" fillId="2" borderId="27" xfId="0" applyNumberFormat="1" applyFont="1" applyFill="1" applyBorder="1" applyAlignment="1">
      <alignment horizontal="center" vertical="center"/>
    </xf>
    <xf numFmtId="2" fontId="7" fillId="2" borderId="5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9" fillId="0" borderId="10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5" fillId="0" borderId="2" xfId="0" applyFont="1" applyBorder="1" applyAlignment="1">
      <alignment horizont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0"/>
  <sheetViews>
    <sheetView view="pageBreakPreview" topLeftCell="A10" zoomScale="90" zoomScaleNormal="98" zoomScaleSheetLayoutView="90" workbookViewId="0">
      <selection activeCell="R6" sqref="R6"/>
    </sheetView>
  </sheetViews>
  <sheetFormatPr defaultRowHeight="15" outlineLevelCol="1"/>
  <cols>
    <col min="1" max="1" width="24.25" customWidth="1"/>
    <col min="2" max="2" width="8" customWidth="1"/>
    <col min="4" max="4" width="8" customWidth="1"/>
    <col min="5" max="5" width="27.125" customWidth="1"/>
    <col min="6" max="6" width="10.375" customWidth="1"/>
    <col min="7" max="8" width="8" customWidth="1"/>
    <col min="9" max="9" width="9" customWidth="1"/>
    <col min="10" max="10" width="7.375" customWidth="1"/>
    <col min="11" max="11" width="7.875" customWidth="1"/>
    <col min="12" max="12" width="8.25" customWidth="1"/>
    <col min="13" max="13" width="7.875" customWidth="1" outlineLevel="1"/>
    <col min="14" max="15" width="9.125" customWidth="1" outlineLevel="1"/>
    <col min="16" max="16" width="7.75" customWidth="1" outlineLevel="1"/>
    <col min="17" max="18" width="9.125" customWidth="1" outlineLevel="1"/>
    <col min="19" max="19" width="7.75" customWidth="1" outlineLevel="1"/>
    <col min="20" max="20" width="9.25" customWidth="1" outlineLevel="1"/>
    <col min="21" max="21" width="9.75" customWidth="1" outlineLevel="1"/>
  </cols>
  <sheetData>
    <row r="1" spans="1:22" ht="24.75" customHeight="1">
      <c r="A1" s="229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 t="s">
        <v>159</v>
      </c>
      <c r="Q1" s="229"/>
      <c r="R1" s="229"/>
      <c r="S1" s="229"/>
      <c r="T1" s="230"/>
      <c r="U1" s="230"/>
      <c r="V1" s="231"/>
    </row>
    <row r="2" spans="1:22" s="234" customFormat="1" ht="18.7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 t="s">
        <v>163</v>
      </c>
      <c r="Q2" s="229"/>
      <c r="R2" s="229"/>
      <c r="S2" s="229"/>
      <c r="T2" s="232"/>
      <c r="U2" s="232"/>
      <c r="V2" s="233"/>
    </row>
    <row r="3" spans="1:22" s="234" customFormat="1" ht="22.5" customHeight="1">
      <c r="A3" s="229"/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 t="s">
        <v>164</v>
      </c>
      <c r="Q3" s="229"/>
      <c r="R3" s="229"/>
      <c r="S3" s="229"/>
      <c r="T3" s="232"/>
      <c r="U3" s="232"/>
      <c r="V3" s="233"/>
    </row>
    <row r="4" spans="1:22" s="239" customFormat="1" ht="24" customHeight="1">
      <c r="A4" s="235"/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5" t="s">
        <v>165</v>
      </c>
      <c r="Q4" s="236"/>
      <c r="R4" s="236"/>
      <c r="S4" s="236"/>
      <c r="T4" s="237"/>
      <c r="U4" s="237"/>
      <c r="V4" s="238"/>
    </row>
    <row r="5" spans="1:22" ht="20.25" customHeight="1">
      <c r="A5" s="228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228" t="s">
        <v>160</v>
      </c>
      <c r="Q5" s="2"/>
      <c r="R5" s="2"/>
      <c r="S5" s="2"/>
      <c r="T5" s="2"/>
      <c r="U5" s="2"/>
    </row>
    <row r="6" spans="1:22" ht="30" customHeight="1">
      <c r="A6" s="14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2"/>
      <c r="R6" s="2"/>
      <c r="S6" s="2"/>
      <c r="T6" s="2"/>
      <c r="U6" s="2"/>
    </row>
    <row r="7" spans="1:22">
      <c r="A7" s="14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2"/>
      <c r="R7" s="2"/>
      <c r="S7" s="2"/>
      <c r="T7" s="2"/>
      <c r="U7" s="2"/>
    </row>
    <row r="8" spans="1:22" ht="27.75" customHeight="1">
      <c r="A8" s="257" t="s">
        <v>0</v>
      </c>
      <c r="B8" s="257" t="s">
        <v>1</v>
      </c>
      <c r="C8" s="257"/>
      <c r="D8" s="257"/>
      <c r="E8" s="257" t="s">
        <v>2</v>
      </c>
      <c r="F8" s="259" t="s">
        <v>3</v>
      </c>
      <c r="G8" s="257" t="s">
        <v>4</v>
      </c>
      <c r="H8" s="257"/>
      <c r="I8" s="257"/>
      <c r="J8" s="257" t="s">
        <v>5</v>
      </c>
      <c r="K8" s="257"/>
      <c r="L8" s="257"/>
      <c r="M8" s="257" t="s">
        <v>108</v>
      </c>
      <c r="N8" s="257"/>
      <c r="O8" s="257"/>
      <c r="P8" s="262" t="s">
        <v>6</v>
      </c>
      <c r="Q8" s="262"/>
      <c r="R8" s="262"/>
      <c r="S8" s="263" t="s">
        <v>109</v>
      </c>
      <c r="T8" s="263"/>
      <c r="U8" s="263"/>
    </row>
    <row r="9" spans="1:22" ht="28.5">
      <c r="A9" s="257"/>
      <c r="B9" s="240" t="s">
        <v>13</v>
      </c>
      <c r="C9" s="240" t="s">
        <v>7</v>
      </c>
      <c r="D9" s="240" t="s">
        <v>8</v>
      </c>
      <c r="E9" s="257"/>
      <c r="F9" s="259"/>
      <c r="G9" s="240" t="s">
        <v>13</v>
      </c>
      <c r="H9" s="240" t="s">
        <v>7</v>
      </c>
      <c r="I9" s="240" t="s">
        <v>8</v>
      </c>
      <c r="J9" s="240" t="s">
        <v>13</v>
      </c>
      <c r="K9" s="240" t="s">
        <v>7</v>
      </c>
      <c r="L9" s="240" t="s">
        <v>8</v>
      </c>
      <c r="M9" s="240" t="s">
        <v>13</v>
      </c>
      <c r="N9" s="240" t="s">
        <v>7</v>
      </c>
      <c r="O9" s="240" t="s">
        <v>8</v>
      </c>
      <c r="P9" s="240" t="s">
        <v>13</v>
      </c>
      <c r="Q9" s="240" t="s">
        <v>7</v>
      </c>
      <c r="R9" s="240" t="s">
        <v>8</v>
      </c>
      <c r="S9" s="240" t="s">
        <v>13</v>
      </c>
      <c r="T9" s="240" t="s">
        <v>7</v>
      </c>
      <c r="U9" s="240" t="s">
        <v>8</v>
      </c>
    </row>
    <row r="10" spans="1:22">
      <c r="A10" s="264" t="s">
        <v>17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</row>
    <row r="11" spans="1:22" ht="18.75" customHeight="1">
      <c r="A11" s="257" t="s">
        <v>9</v>
      </c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</row>
    <row r="12" spans="1:22" ht="18.75" customHeight="1">
      <c r="A12" s="253" t="s">
        <v>120</v>
      </c>
      <c r="B12" s="260" t="s">
        <v>24</v>
      </c>
      <c r="C12" s="260" t="s">
        <v>25</v>
      </c>
      <c r="D12" s="260" t="s">
        <v>26</v>
      </c>
      <c r="E12" s="191" t="s">
        <v>27</v>
      </c>
      <c r="F12" s="247">
        <v>774</v>
      </c>
      <c r="G12" s="190">
        <v>30</v>
      </c>
      <c r="H12" s="190">
        <v>40</v>
      </c>
      <c r="I12" s="190">
        <v>50</v>
      </c>
      <c r="J12" s="190">
        <v>25</v>
      </c>
      <c r="K12" s="190">
        <v>35</v>
      </c>
      <c r="L12" s="190">
        <v>45</v>
      </c>
      <c r="M12" s="185">
        <f t="shared" ref="M12:M24" si="0">G12*F12/1000</f>
        <v>23.22</v>
      </c>
      <c r="N12" s="185">
        <f t="shared" ref="N12:N24" si="1">H12*F12/1000</f>
        <v>30.96</v>
      </c>
      <c r="O12" s="185">
        <f t="shared" ref="O12:O24" si="2">I12*F12/1000</f>
        <v>38.700000000000003</v>
      </c>
      <c r="P12" s="251">
        <f>SUM(M12:M14)</f>
        <v>93.27000000000001</v>
      </c>
      <c r="Q12" s="251">
        <f>SUM(N12:N14)</f>
        <v>105.9</v>
      </c>
      <c r="R12" s="251">
        <f>SUM(O12:O14)</f>
        <v>118.53</v>
      </c>
      <c r="S12" s="251">
        <f>(P12*1.5)</f>
        <v>139.90500000000003</v>
      </c>
      <c r="T12" s="251">
        <f>(Q12*1.5)</f>
        <v>158.85000000000002</v>
      </c>
      <c r="U12" s="251">
        <f>(R12*1.5)</f>
        <v>177.79500000000002</v>
      </c>
    </row>
    <row r="13" spans="1:22" ht="18.75" customHeight="1">
      <c r="A13" s="253"/>
      <c r="B13" s="260"/>
      <c r="C13" s="260"/>
      <c r="D13" s="260"/>
      <c r="E13" s="191" t="s">
        <v>66</v>
      </c>
      <c r="F13" s="15">
        <v>489</v>
      </c>
      <c r="G13" s="190">
        <v>30</v>
      </c>
      <c r="H13" s="190">
        <v>40</v>
      </c>
      <c r="I13" s="190">
        <v>50</v>
      </c>
      <c r="J13" s="190">
        <v>25</v>
      </c>
      <c r="K13" s="190">
        <v>35</v>
      </c>
      <c r="L13" s="190">
        <v>45</v>
      </c>
      <c r="M13" s="185">
        <f>G13*F13/1000</f>
        <v>14.67</v>
      </c>
      <c r="N13" s="185">
        <f>H13*F13/1000</f>
        <v>19.559999999999999</v>
      </c>
      <c r="O13" s="185">
        <f>I13*F13/1000</f>
        <v>24.45</v>
      </c>
      <c r="P13" s="251"/>
      <c r="Q13" s="251"/>
      <c r="R13" s="251"/>
      <c r="S13" s="251"/>
      <c r="T13" s="251"/>
      <c r="U13" s="251"/>
    </row>
    <row r="14" spans="1:22" ht="15" customHeight="1">
      <c r="A14" s="253"/>
      <c r="B14" s="260"/>
      <c r="C14" s="260"/>
      <c r="D14" s="260"/>
      <c r="E14" s="17" t="s">
        <v>121</v>
      </c>
      <c r="F14" s="248">
        <v>5538</v>
      </c>
      <c r="G14" s="72">
        <v>10</v>
      </c>
      <c r="H14" s="72">
        <v>10</v>
      </c>
      <c r="I14" s="72">
        <v>10</v>
      </c>
      <c r="J14" s="72">
        <v>10</v>
      </c>
      <c r="K14" s="72">
        <v>10</v>
      </c>
      <c r="L14" s="72">
        <v>10</v>
      </c>
      <c r="M14" s="185">
        <f>G14*F14/1000</f>
        <v>55.38</v>
      </c>
      <c r="N14" s="185">
        <f>H14*F14/1000</f>
        <v>55.38</v>
      </c>
      <c r="O14" s="185">
        <f>I14*F14/1000</f>
        <v>55.38</v>
      </c>
      <c r="P14" s="251"/>
      <c r="Q14" s="251"/>
      <c r="R14" s="251"/>
      <c r="S14" s="251"/>
      <c r="T14" s="251"/>
      <c r="U14" s="251"/>
    </row>
    <row r="15" spans="1:22" ht="16.5" customHeight="1">
      <c r="A15" s="253" t="s">
        <v>119</v>
      </c>
      <c r="B15" s="260" t="s">
        <v>46</v>
      </c>
      <c r="C15" s="260" t="s">
        <v>47</v>
      </c>
      <c r="D15" s="260" t="s">
        <v>48</v>
      </c>
      <c r="E15" s="47" t="s">
        <v>53</v>
      </c>
      <c r="F15" s="185">
        <v>1676</v>
      </c>
      <c r="G15" s="18">
        <v>85</v>
      </c>
      <c r="H15" s="18">
        <v>98</v>
      </c>
      <c r="I15" s="18">
        <v>105</v>
      </c>
      <c r="J15" s="18">
        <v>79</v>
      </c>
      <c r="K15" s="18">
        <v>83</v>
      </c>
      <c r="L15" s="18">
        <v>99</v>
      </c>
      <c r="M15" s="185">
        <f t="shared" si="0"/>
        <v>142.46</v>
      </c>
      <c r="N15" s="185">
        <f t="shared" si="1"/>
        <v>164.24799999999999</v>
      </c>
      <c r="O15" s="185">
        <f t="shared" si="2"/>
        <v>175.98</v>
      </c>
      <c r="P15" s="251">
        <f>SUM(M15:M20)</f>
        <v>170.63800000000003</v>
      </c>
      <c r="Q15" s="251">
        <f>SUM(N15:N20)</f>
        <v>195.40700000000001</v>
      </c>
      <c r="R15" s="251">
        <f>SUM(O15:O20)</f>
        <v>212.35999999999999</v>
      </c>
      <c r="S15" s="251">
        <f>(P15*1.5)</f>
        <v>255.95700000000005</v>
      </c>
      <c r="T15" s="251">
        <f>(Q15*1.5)</f>
        <v>293.1105</v>
      </c>
      <c r="U15" s="251">
        <f>(R15*1.5)</f>
        <v>318.53999999999996</v>
      </c>
    </row>
    <row r="16" spans="1:22">
      <c r="A16" s="253"/>
      <c r="B16" s="260"/>
      <c r="C16" s="260"/>
      <c r="D16" s="260"/>
      <c r="E16" s="17" t="s">
        <v>52</v>
      </c>
      <c r="F16" s="185">
        <v>365</v>
      </c>
      <c r="G16" s="18">
        <v>45</v>
      </c>
      <c r="H16" s="18">
        <v>50</v>
      </c>
      <c r="I16" s="18">
        <v>55</v>
      </c>
      <c r="J16" s="18">
        <v>45</v>
      </c>
      <c r="K16" s="18">
        <v>50</v>
      </c>
      <c r="L16" s="18">
        <v>55</v>
      </c>
      <c r="M16" s="185">
        <f t="shared" si="0"/>
        <v>16.425000000000001</v>
      </c>
      <c r="N16" s="185">
        <f t="shared" si="1"/>
        <v>18.25</v>
      </c>
      <c r="O16" s="185">
        <f t="shared" si="2"/>
        <v>20.074999999999999</v>
      </c>
      <c r="P16" s="251"/>
      <c r="Q16" s="251"/>
      <c r="R16" s="251"/>
      <c r="S16" s="251"/>
      <c r="T16" s="251"/>
      <c r="U16" s="251"/>
    </row>
    <row r="17" spans="1:21">
      <c r="A17" s="253"/>
      <c r="B17" s="260"/>
      <c r="C17" s="260"/>
      <c r="D17" s="260"/>
      <c r="E17" s="17" t="s">
        <v>12</v>
      </c>
      <c r="F17" s="185">
        <v>791</v>
      </c>
      <c r="G17" s="18">
        <v>5</v>
      </c>
      <c r="H17" s="18">
        <v>5</v>
      </c>
      <c r="I17" s="18">
        <v>7</v>
      </c>
      <c r="J17" s="18">
        <v>5</v>
      </c>
      <c r="K17" s="18">
        <v>45</v>
      </c>
      <c r="L17" s="18">
        <v>7</v>
      </c>
      <c r="M17" s="185">
        <f t="shared" si="0"/>
        <v>3.9550000000000001</v>
      </c>
      <c r="N17" s="185">
        <f t="shared" si="1"/>
        <v>3.9550000000000001</v>
      </c>
      <c r="O17" s="185">
        <f t="shared" si="2"/>
        <v>5.5369999999999999</v>
      </c>
      <c r="P17" s="251"/>
      <c r="Q17" s="251"/>
      <c r="R17" s="251"/>
      <c r="S17" s="251"/>
      <c r="T17" s="251"/>
      <c r="U17" s="251"/>
    </row>
    <row r="18" spans="1:21">
      <c r="A18" s="253"/>
      <c r="B18" s="260"/>
      <c r="C18" s="260"/>
      <c r="D18" s="260"/>
      <c r="E18" s="17" t="s">
        <v>10</v>
      </c>
      <c r="F18" s="185">
        <v>169</v>
      </c>
      <c r="G18" s="18">
        <v>30</v>
      </c>
      <c r="H18" s="18">
        <v>34</v>
      </c>
      <c r="I18" s="18">
        <v>40</v>
      </c>
      <c r="J18" s="18">
        <v>26</v>
      </c>
      <c r="K18" s="18">
        <v>29</v>
      </c>
      <c r="L18" s="18">
        <v>33</v>
      </c>
      <c r="M18" s="185">
        <f t="shared" si="0"/>
        <v>5.07</v>
      </c>
      <c r="N18" s="185">
        <f t="shared" si="1"/>
        <v>5.7460000000000004</v>
      </c>
      <c r="O18" s="185">
        <f t="shared" si="2"/>
        <v>6.76</v>
      </c>
      <c r="P18" s="251"/>
      <c r="Q18" s="251"/>
      <c r="R18" s="251"/>
      <c r="S18" s="251"/>
      <c r="T18" s="251"/>
      <c r="U18" s="251"/>
    </row>
    <row r="19" spans="1:21">
      <c r="A19" s="253"/>
      <c r="B19" s="260"/>
      <c r="C19" s="260"/>
      <c r="D19" s="260"/>
      <c r="E19" s="17" t="s">
        <v>11</v>
      </c>
      <c r="F19" s="185">
        <v>160</v>
      </c>
      <c r="G19" s="18">
        <v>17</v>
      </c>
      <c r="H19" s="18">
        <v>20</v>
      </c>
      <c r="I19" s="18">
        <v>25</v>
      </c>
      <c r="J19" s="18">
        <v>12</v>
      </c>
      <c r="K19" s="18">
        <v>17</v>
      </c>
      <c r="L19" s="18">
        <v>21</v>
      </c>
      <c r="M19" s="185">
        <f t="shared" si="0"/>
        <v>2.72</v>
      </c>
      <c r="N19" s="185">
        <f t="shared" si="1"/>
        <v>3.2</v>
      </c>
      <c r="O19" s="185">
        <f t="shared" si="2"/>
        <v>4</v>
      </c>
      <c r="P19" s="251"/>
      <c r="Q19" s="251"/>
      <c r="R19" s="251"/>
      <c r="S19" s="251"/>
      <c r="T19" s="251"/>
      <c r="U19" s="251"/>
    </row>
    <row r="20" spans="1:21" ht="15.75">
      <c r="A20" s="253"/>
      <c r="B20" s="260"/>
      <c r="C20" s="260"/>
      <c r="D20" s="260"/>
      <c r="E20" s="19" t="s">
        <v>28</v>
      </c>
      <c r="F20" s="185">
        <v>80</v>
      </c>
      <c r="G20" s="20">
        <v>0.1</v>
      </c>
      <c r="H20" s="20">
        <v>0.1</v>
      </c>
      <c r="I20" s="20">
        <v>0.1</v>
      </c>
      <c r="J20" s="20">
        <v>0.1</v>
      </c>
      <c r="K20" s="20">
        <v>0.1</v>
      </c>
      <c r="L20" s="20">
        <v>0.1</v>
      </c>
      <c r="M20" s="185">
        <f t="shared" si="0"/>
        <v>8.0000000000000002E-3</v>
      </c>
      <c r="N20" s="185">
        <f t="shared" si="1"/>
        <v>8.0000000000000002E-3</v>
      </c>
      <c r="O20" s="185">
        <f t="shared" si="2"/>
        <v>8.0000000000000002E-3</v>
      </c>
      <c r="P20" s="251"/>
      <c r="Q20" s="251"/>
      <c r="R20" s="251"/>
      <c r="S20" s="251"/>
      <c r="T20" s="251"/>
      <c r="U20" s="251"/>
    </row>
    <row r="21" spans="1:21" ht="15.75">
      <c r="A21" s="253" t="s">
        <v>67</v>
      </c>
      <c r="B21" s="260" t="s">
        <v>46</v>
      </c>
      <c r="C21" s="260" t="s">
        <v>46</v>
      </c>
      <c r="D21" s="260" t="s">
        <v>46</v>
      </c>
      <c r="E21" s="19" t="s">
        <v>68</v>
      </c>
      <c r="F21" s="185">
        <v>5460</v>
      </c>
      <c r="G21" s="20">
        <v>0.1</v>
      </c>
      <c r="H21" s="20">
        <v>0.1</v>
      </c>
      <c r="I21" s="20">
        <v>0.1</v>
      </c>
      <c r="J21" s="18">
        <v>50</v>
      </c>
      <c r="K21" s="18">
        <v>50</v>
      </c>
      <c r="L21" s="18">
        <v>50</v>
      </c>
      <c r="M21" s="185">
        <f t="shared" si="0"/>
        <v>0.54600000000000004</v>
      </c>
      <c r="N21" s="185">
        <f t="shared" si="1"/>
        <v>0.54600000000000004</v>
      </c>
      <c r="O21" s="185">
        <f t="shared" si="2"/>
        <v>0.54600000000000004</v>
      </c>
      <c r="P21" s="251">
        <f>SUM(M21:M22)</f>
        <v>1.821</v>
      </c>
      <c r="Q21" s="251">
        <f>SUM(N21:N22)</f>
        <v>1.821</v>
      </c>
      <c r="R21" s="251">
        <f>SUM(O21:O22)</f>
        <v>1.821</v>
      </c>
      <c r="S21" s="251">
        <f>(P21*1.5)</f>
        <v>2.7315</v>
      </c>
      <c r="T21" s="251">
        <f>(Q21*1.5)</f>
        <v>2.7315</v>
      </c>
      <c r="U21" s="251">
        <f>(R21*1.5)</f>
        <v>2.7315</v>
      </c>
    </row>
    <row r="22" spans="1:21" ht="15.75">
      <c r="A22" s="253"/>
      <c r="B22" s="260"/>
      <c r="C22" s="260"/>
      <c r="D22" s="260"/>
      <c r="E22" s="19" t="s">
        <v>32</v>
      </c>
      <c r="F22" s="185">
        <v>425</v>
      </c>
      <c r="G22" s="18">
        <v>3</v>
      </c>
      <c r="H22" s="18">
        <v>3</v>
      </c>
      <c r="I22" s="18">
        <v>3</v>
      </c>
      <c r="J22" s="18">
        <v>3</v>
      </c>
      <c r="K22" s="18">
        <v>3</v>
      </c>
      <c r="L22" s="18">
        <v>3</v>
      </c>
      <c r="M22" s="185">
        <f t="shared" si="0"/>
        <v>1.2749999999999999</v>
      </c>
      <c r="N22" s="185">
        <f t="shared" si="1"/>
        <v>1.2749999999999999</v>
      </c>
      <c r="O22" s="185">
        <f t="shared" si="2"/>
        <v>1.2749999999999999</v>
      </c>
      <c r="P22" s="251"/>
      <c r="Q22" s="251"/>
      <c r="R22" s="251"/>
      <c r="S22" s="251"/>
      <c r="T22" s="251"/>
      <c r="U22" s="251"/>
    </row>
    <row r="23" spans="1:21" ht="15.75">
      <c r="A23" s="27" t="s">
        <v>158</v>
      </c>
      <c r="B23" s="22">
        <v>120</v>
      </c>
      <c r="C23" s="22">
        <v>120</v>
      </c>
      <c r="D23" s="22">
        <v>120</v>
      </c>
      <c r="E23" s="19" t="s">
        <v>51</v>
      </c>
      <c r="F23" s="185">
        <v>751</v>
      </c>
      <c r="G23" s="81">
        <v>150</v>
      </c>
      <c r="H23" s="81">
        <v>150</v>
      </c>
      <c r="I23" s="81">
        <v>150</v>
      </c>
      <c r="J23" s="18">
        <v>120</v>
      </c>
      <c r="K23" s="18">
        <v>120</v>
      </c>
      <c r="L23" s="18">
        <v>120</v>
      </c>
      <c r="M23" s="185">
        <f t="shared" si="0"/>
        <v>112.65</v>
      </c>
      <c r="N23" s="185">
        <f t="shared" si="1"/>
        <v>112.65</v>
      </c>
      <c r="O23" s="185">
        <f t="shared" si="2"/>
        <v>112.65</v>
      </c>
      <c r="P23" s="185">
        <f t="shared" ref="P23:R24" si="3">SUM(M23)</f>
        <v>112.65</v>
      </c>
      <c r="Q23" s="185">
        <f t="shared" si="3"/>
        <v>112.65</v>
      </c>
      <c r="R23" s="185">
        <f t="shared" si="3"/>
        <v>112.65</v>
      </c>
      <c r="S23" s="185">
        <f t="shared" ref="S23:U24" si="4">(P23*1.5)</f>
        <v>168.97500000000002</v>
      </c>
      <c r="T23" s="185">
        <f t="shared" si="4"/>
        <v>168.97500000000002</v>
      </c>
      <c r="U23" s="185">
        <f t="shared" si="4"/>
        <v>168.97500000000002</v>
      </c>
    </row>
    <row r="24" spans="1:21" ht="30">
      <c r="A24" s="35" t="s">
        <v>110</v>
      </c>
      <c r="B24" s="22">
        <v>30</v>
      </c>
      <c r="C24" s="22">
        <v>50</v>
      </c>
      <c r="D24" s="22">
        <v>50</v>
      </c>
      <c r="E24" s="35" t="s">
        <v>110</v>
      </c>
      <c r="F24" s="185">
        <v>434</v>
      </c>
      <c r="G24" s="18">
        <v>30</v>
      </c>
      <c r="H24" s="18">
        <v>50</v>
      </c>
      <c r="I24" s="18">
        <v>50</v>
      </c>
      <c r="J24" s="18">
        <v>30</v>
      </c>
      <c r="K24" s="18">
        <v>50</v>
      </c>
      <c r="L24" s="18">
        <v>50</v>
      </c>
      <c r="M24" s="185">
        <f t="shared" si="0"/>
        <v>13.02</v>
      </c>
      <c r="N24" s="185">
        <f t="shared" si="1"/>
        <v>21.7</v>
      </c>
      <c r="O24" s="185">
        <f t="shared" si="2"/>
        <v>21.7</v>
      </c>
      <c r="P24" s="185">
        <f t="shared" si="3"/>
        <v>13.02</v>
      </c>
      <c r="Q24" s="185">
        <f t="shared" si="3"/>
        <v>21.7</v>
      </c>
      <c r="R24" s="185">
        <f t="shared" si="3"/>
        <v>21.7</v>
      </c>
      <c r="S24" s="185">
        <f t="shared" si="4"/>
        <v>19.53</v>
      </c>
      <c r="T24" s="185">
        <f t="shared" si="4"/>
        <v>32.549999999999997</v>
      </c>
      <c r="U24" s="185">
        <f t="shared" si="4"/>
        <v>32.549999999999997</v>
      </c>
    </row>
    <row r="25" spans="1:21">
      <c r="A25" s="258"/>
      <c r="B25" s="258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41">
        <f t="shared" ref="P25:U25" si="5">SUM(P12:P24)</f>
        <v>391.399</v>
      </c>
      <c r="Q25" s="241">
        <f t="shared" si="5"/>
        <v>437.47800000000001</v>
      </c>
      <c r="R25" s="241">
        <f t="shared" si="5"/>
        <v>467.06099999999998</v>
      </c>
      <c r="S25" s="242">
        <f t="shared" si="5"/>
        <v>587.09850000000006</v>
      </c>
      <c r="T25" s="242">
        <f t="shared" si="5"/>
        <v>656.21699999999998</v>
      </c>
      <c r="U25" s="242">
        <f t="shared" si="5"/>
        <v>700.5915</v>
      </c>
    </row>
    <row r="26" spans="1:21">
      <c r="A26" s="257" t="s">
        <v>49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</row>
    <row r="27" spans="1:21">
      <c r="A27" s="253" t="s">
        <v>122</v>
      </c>
      <c r="B27" s="254">
        <v>60</v>
      </c>
      <c r="C27" s="254">
        <v>80</v>
      </c>
      <c r="D27" s="254">
        <v>100</v>
      </c>
      <c r="E27" s="26" t="s">
        <v>60</v>
      </c>
      <c r="F27" s="185">
        <v>174</v>
      </c>
      <c r="G27" s="18">
        <v>49</v>
      </c>
      <c r="H27" s="18">
        <v>63</v>
      </c>
      <c r="I27" s="18">
        <v>70</v>
      </c>
      <c r="J27" s="18">
        <v>35</v>
      </c>
      <c r="K27" s="18">
        <v>45</v>
      </c>
      <c r="L27" s="18">
        <v>50</v>
      </c>
      <c r="M27" s="185">
        <f t="shared" ref="M27:M45" si="6">G27*F27/1000</f>
        <v>8.5259999999999998</v>
      </c>
      <c r="N27" s="185">
        <f t="shared" ref="N27:N45" si="7">H27*F27/1000</f>
        <v>10.962</v>
      </c>
      <c r="O27" s="185">
        <f t="shared" ref="O27:O45" si="8">I27*F27/1000</f>
        <v>12.18</v>
      </c>
      <c r="P27" s="251">
        <f>SUM(M27:M31)</f>
        <v>31.018000000000001</v>
      </c>
      <c r="Q27" s="251">
        <f>SUM(N27:N31)</f>
        <v>39.369500000000002</v>
      </c>
      <c r="R27" s="251">
        <f>SUM(O27:O31)</f>
        <v>43.743000000000002</v>
      </c>
      <c r="S27" s="256">
        <f>P27*1.5</f>
        <v>46.527000000000001</v>
      </c>
      <c r="T27" s="256">
        <f>Q27*1.5</f>
        <v>59.054250000000003</v>
      </c>
      <c r="U27" s="256">
        <f>R27*1.5</f>
        <v>65.614500000000007</v>
      </c>
    </row>
    <row r="28" spans="1:21">
      <c r="A28" s="253"/>
      <c r="B28" s="254"/>
      <c r="C28" s="254"/>
      <c r="D28" s="254"/>
      <c r="E28" s="26" t="s">
        <v>35</v>
      </c>
      <c r="F28" s="186">
        <v>169</v>
      </c>
      <c r="G28" s="22">
        <v>21</v>
      </c>
      <c r="H28" s="22">
        <v>27</v>
      </c>
      <c r="I28" s="20">
        <v>30</v>
      </c>
      <c r="J28" s="22">
        <v>16</v>
      </c>
      <c r="K28" s="22">
        <v>21</v>
      </c>
      <c r="L28" s="18">
        <v>23</v>
      </c>
      <c r="M28" s="185">
        <f t="shared" si="6"/>
        <v>3.5489999999999999</v>
      </c>
      <c r="N28" s="185">
        <f t="shared" si="7"/>
        <v>4.5629999999999997</v>
      </c>
      <c r="O28" s="185">
        <f t="shared" si="8"/>
        <v>5.07</v>
      </c>
      <c r="P28" s="251"/>
      <c r="Q28" s="251"/>
      <c r="R28" s="251"/>
      <c r="S28" s="256"/>
      <c r="T28" s="256"/>
      <c r="U28" s="256"/>
    </row>
    <row r="29" spans="1:21">
      <c r="A29" s="253"/>
      <c r="B29" s="254"/>
      <c r="C29" s="254"/>
      <c r="D29" s="254"/>
      <c r="E29" s="17" t="s">
        <v>37</v>
      </c>
      <c r="F29" s="185">
        <v>751</v>
      </c>
      <c r="G29" s="22">
        <v>21</v>
      </c>
      <c r="H29" s="22">
        <v>27</v>
      </c>
      <c r="I29" s="18">
        <v>30</v>
      </c>
      <c r="J29" s="18">
        <v>15</v>
      </c>
      <c r="K29" s="18">
        <v>19</v>
      </c>
      <c r="L29" s="18">
        <v>21</v>
      </c>
      <c r="M29" s="185">
        <f t="shared" si="6"/>
        <v>15.771000000000001</v>
      </c>
      <c r="N29" s="185">
        <f t="shared" si="7"/>
        <v>20.277000000000001</v>
      </c>
      <c r="O29" s="185">
        <f t="shared" si="8"/>
        <v>22.53</v>
      </c>
      <c r="P29" s="251"/>
      <c r="Q29" s="251"/>
      <c r="R29" s="251"/>
      <c r="S29" s="256"/>
      <c r="T29" s="256"/>
      <c r="U29" s="256"/>
    </row>
    <row r="30" spans="1:21">
      <c r="A30" s="253"/>
      <c r="B30" s="254"/>
      <c r="C30" s="254"/>
      <c r="D30" s="254"/>
      <c r="E30" s="17" t="s">
        <v>12</v>
      </c>
      <c r="F30" s="185">
        <v>791</v>
      </c>
      <c r="G30" s="20">
        <v>4</v>
      </c>
      <c r="H30" s="20">
        <v>4.5</v>
      </c>
      <c r="I30" s="20">
        <v>5</v>
      </c>
      <c r="J30" s="20">
        <v>4</v>
      </c>
      <c r="K30" s="20">
        <v>4.5</v>
      </c>
      <c r="L30" s="20">
        <v>5</v>
      </c>
      <c r="M30" s="185">
        <f t="shared" si="6"/>
        <v>3.1640000000000001</v>
      </c>
      <c r="N30" s="185">
        <f t="shared" si="7"/>
        <v>3.5594999999999999</v>
      </c>
      <c r="O30" s="185">
        <f t="shared" si="8"/>
        <v>3.9550000000000001</v>
      </c>
      <c r="P30" s="251"/>
      <c r="Q30" s="251"/>
      <c r="R30" s="251"/>
      <c r="S30" s="256"/>
      <c r="T30" s="256"/>
      <c r="U30" s="256"/>
    </row>
    <row r="31" spans="1:21" ht="15.75">
      <c r="A31" s="253"/>
      <c r="B31" s="254"/>
      <c r="C31" s="254"/>
      <c r="D31" s="254"/>
      <c r="E31" s="19" t="s">
        <v>28</v>
      </c>
      <c r="F31" s="185">
        <v>80</v>
      </c>
      <c r="G31" s="20">
        <v>0.1</v>
      </c>
      <c r="H31" s="20">
        <v>0.1</v>
      </c>
      <c r="I31" s="20">
        <v>0.1</v>
      </c>
      <c r="J31" s="20">
        <v>0.1</v>
      </c>
      <c r="K31" s="20">
        <v>0.1</v>
      </c>
      <c r="L31" s="20">
        <v>0.1</v>
      </c>
      <c r="M31" s="185">
        <f t="shared" si="6"/>
        <v>8.0000000000000002E-3</v>
      </c>
      <c r="N31" s="185">
        <f t="shared" si="7"/>
        <v>8.0000000000000002E-3</v>
      </c>
      <c r="O31" s="185">
        <f t="shared" si="8"/>
        <v>8.0000000000000002E-3</v>
      </c>
      <c r="P31" s="251"/>
      <c r="Q31" s="251"/>
      <c r="R31" s="251"/>
      <c r="S31" s="256"/>
      <c r="T31" s="256"/>
      <c r="U31" s="256"/>
    </row>
    <row r="32" spans="1:21">
      <c r="A32" s="253" t="s">
        <v>123</v>
      </c>
      <c r="B32" s="254">
        <v>70</v>
      </c>
      <c r="C32" s="254">
        <v>90</v>
      </c>
      <c r="D32" s="254">
        <v>100</v>
      </c>
      <c r="E32" s="26" t="s">
        <v>152</v>
      </c>
      <c r="F32" s="185">
        <v>3440</v>
      </c>
      <c r="G32" s="18">
        <v>80</v>
      </c>
      <c r="H32" s="18">
        <v>90</v>
      </c>
      <c r="I32" s="18">
        <v>100</v>
      </c>
      <c r="J32" s="18">
        <v>75</v>
      </c>
      <c r="K32" s="18">
        <v>85</v>
      </c>
      <c r="L32" s="18">
        <v>90</v>
      </c>
      <c r="M32" s="185">
        <f t="shared" si="6"/>
        <v>275.2</v>
      </c>
      <c r="N32" s="185">
        <f t="shared" si="7"/>
        <v>309.60000000000002</v>
      </c>
      <c r="O32" s="185">
        <f t="shared" si="8"/>
        <v>344</v>
      </c>
      <c r="P32" s="251">
        <f>SUM(M32:M37)</f>
        <v>283.447</v>
      </c>
      <c r="Q32" s="251">
        <f>SUM(N32:N37)</f>
        <v>321.56800000000004</v>
      </c>
      <c r="R32" s="251">
        <f>SUM(O32:O37)</f>
        <v>357.72599999999994</v>
      </c>
      <c r="S32" s="256">
        <f>P32*1.5</f>
        <v>425.1705</v>
      </c>
      <c r="T32" s="256">
        <f>Q32*1.5</f>
        <v>482.35200000000009</v>
      </c>
      <c r="U32" s="256">
        <f>R32*1.5</f>
        <v>536.58899999999994</v>
      </c>
    </row>
    <row r="33" spans="1:21">
      <c r="A33" s="253"/>
      <c r="B33" s="254"/>
      <c r="C33" s="254"/>
      <c r="D33" s="254"/>
      <c r="E33" s="17" t="s">
        <v>62</v>
      </c>
      <c r="F33" s="185">
        <v>426</v>
      </c>
      <c r="G33" s="22">
        <v>7</v>
      </c>
      <c r="H33" s="22">
        <v>12</v>
      </c>
      <c r="I33" s="20">
        <v>15</v>
      </c>
      <c r="J33" s="22">
        <v>7</v>
      </c>
      <c r="K33" s="22">
        <v>12</v>
      </c>
      <c r="L33" s="20">
        <v>15</v>
      </c>
      <c r="M33" s="185">
        <f t="shared" si="6"/>
        <v>2.9820000000000002</v>
      </c>
      <c r="N33" s="185">
        <f t="shared" si="7"/>
        <v>5.1120000000000001</v>
      </c>
      <c r="O33" s="185">
        <f t="shared" si="8"/>
        <v>6.39</v>
      </c>
      <c r="P33" s="251"/>
      <c r="Q33" s="251"/>
      <c r="R33" s="251"/>
      <c r="S33" s="256"/>
      <c r="T33" s="256"/>
      <c r="U33" s="256"/>
    </row>
    <row r="34" spans="1:21">
      <c r="A34" s="253"/>
      <c r="B34" s="254"/>
      <c r="C34" s="254"/>
      <c r="D34" s="254"/>
      <c r="E34" s="17" t="s">
        <v>96</v>
      </c>
      <c r="F34" s="185">
        <v>511</v>
      </c>
      <c r="G34" s="22">
        <v>5</v>
      </c>
      <c r="H34" s="22">
        <v>5</v>
      </c>
      <c r="I34" s="18">
        <v>5</v>
      </c>
      <c r="J34" s="22">
        <v>5</v>
      </c>
      <c r="K34" s="22">
        <v>5</v>
      </c>
      <c r="L34" s="20">
        <v>5</v>
      </c>
      <c r="M34" s="185">
        <f t="shared" si="6"/>
        <v>2.5550000000000002</v>
      </c>
      <c r="N34" s="185">
        <f t="shared" si="7"/>
        <v>2.5550000000000002</v>
      </c>
      <c r="O34" s="185">
        <f t="shared" si="8"/>
        <v>2.5550000000000002</v>
      </c>
      <c r="P34" s="251"/>
      <c r="Q34" s="251"/>
      <c r="R34" s="251"/>
      <c r="S34" s="256"/>
      <c r="T34" s="256"/>
      <c r="U34" s="256"/>
    </row>
    <row r="35" spans="1:21">
      <c r="A35" s="253"/>
      <c r="B35" s="254"/>
      <c r="C35" s="254"/>
      <c r="D35" s="254"/>
      <c r="E35" s="17" t="s">
        <v>11</v>
      </c>
      <c r="F35" s="185">
        <v>160</v>
      </c>
      <c r="G35" s="22">
        <v>7</v>
      </c>
      <c r="H35" s="22">
        <v>12</v>
      </c>
      <c r="I35" s="18">
        <v>15</v>
      </c>
      <c r="J35" s="22">
        <v>5</v>
      </c>
      <c r="K35" s="22">
        <v>10</v>
      </c>
      <c r="L35" s="20">
        <v>12</v>
      </c>
      <c r="M35" s="185">
        <f t="shared" si="6"/>
        <v>1.1200000000000001</v>
      </c>
      <c r="N35" s="185">
        <f t="shared" si="7"/>
        <v>1.92</v>
      </c>
      <c r="O35" s="185">
        <f t="shared" si="8"/>
        <v>2.4</v>
      </c>
      <c r="P35" s="251"/>
      <c r="Q35" s="251"/>
      <c r="R35" s="251"/>
      <c r="S35" s="256"/>
      <c r="T35" s="256"/>
      <c r="U35" s="256"/>
    </row>
    <row r="36" spans="1:21">
      <c r="A36" s="253"/>
      <c r="B36" s="254"/>
      <c r="C36" s="254"/>
      <c r="D36" s="254"/>
      <c r="E36" s="17" t="s">
        <v>12</v>
      </c>
      <c r="F36" s="185">
        <v>791</v>
      </c>
      <c r="G36" s="20">
        <v>2</v>
      </c>
      <c r="H36" s="20">
        <v>3</v>
      </c>
      <c r="I36" s="20">
        <v>3</v>
      </c>
      <c r="J36" s="20">
        <v>2</v>
      </c>
      <c r="K36" s="20">
        <v>3</v>
      </c>
      <c r="L36" s="20">
        <v>3</v>
      </c>
      <c r="M36" s="185">
        <f t="shared" si="6"/>
        <v>1.5820000000000001</v>
      </c>
      <c r="N36" s="185">
        <f t="shared" si="7"/>
        <v>2.3730000000000002</v>
      </c>
      <c r="O36" s="185">
        <f t="shared" si="8"/>
        <v>2.3730000000000002</v>
      </c>
      <c r="P36" s="251"/>
      <c r="Q36" s="251"/>
      <c r="R36" s="251"/>
      <c r="S36" s="256"/>
      <c r="T36" s="256"/>
      <c r="U36" s="256"/>
    </row>
    <row r="37" spans="1:21" ht="15.75">
      <c r="A37" s="253"/>
      <c r="B37" s="254"/>
      <c r="C37" s="254"/>
      <c r="D37" s="254"/>
      <c r="E37" s="19" t="s">
        <v>28</v>
      </c>
      <c r="F37" s="185">
        <v>80</v>
      </c>
      <c r="G37" s="20">
        <v>0.1</v>
      </c>
      <c r="H37" s="20">
        <v>0.1</v>
      </c>
      <c r="I37" s="20">
        <v>0.1</v>
      </c>
      <c r="J37" s="20">
        <v>0.1</v>
      </c>
      <c r="K37" s="20">
        <v>0.1</v>
      </c>
      <c r="L37" s="20">
        <v>0.1</v>
      </c>
      <c r="M37" s="185">
        <f t="shared" si="6"/>
        <v>8.0000000000000002E-3</v>
      </c>
      <c r="N37" s="185">
        <f t="shared" si="7"/>
        <v>8.0000000000000002E-3</v>
      </c>
      <c r="O37" s="185">
        <f t="shared" si="8"/>
        <v>8.0000000000000002E-3</v>
      </c>
      <c r="P37" s="251"/>
      <c r="Q37" s="251"/>
      <c r="R37" s="251"/>
      <c r="S37" s="256"/>
      <c r="T37" s="256"/>
      <c r="U37" s="256"/>
    </row>
    <row r="38" spans="1:21" ht="15.75">
      <c r="A38" s="253" t="s">
        <v>93</v>
      </c>
      <c r="B38" s="254">
        <v>20</v>
      </c>
      <c r="C38" s="254">
        <v>20</v>
      </c>
      <c r="D38" s="254">
        <v>20</v>
      </c>
      <c r="E38" s="19" t="s">
        <v>76</v>
      </c>
      <c r="F38" s="185">
        <v>2021</v>
      </c>
      <c r="G38" s="20">
        <v>10</v>
      </c>
      <c r="H38" s="20">
        <v>10</v>
      </c>
      <c r="I38" s="20">
        <v>10</v>
      </c>
      <c r="J38" s="20">
        <v>10</v>
      </c>
      <c r="K38" s="20">
        <v>10</v>
      </c>
      <c r="L38" s="20">
        <v>10</v>
      </c>
      <c r="M38" s="185">
        <f t="shared" si="6"/>
        <v>20.21</v>
      </c>
      <c r="N38" s="185">
        <f t="shared" si="7"/>
        <v>20.21</v>
      </c>
      <c r="O38" s="185">
        <f t="shared" si="8"/>
        <v>20.21</v>
      </c>
      <c r="P38" s="251">
        <f>SUM(M38:M40)</f>
        <v>30.810000000000002</v>
      </c>
      <c r="Q38" s="251">
        <f>SUM(N38:N40)</f>
        <v>30.810000000000002</v>
      </c>
      <c r="R38" s="251">
        <f>SUM(O38:O40)</f>
        <v>30.810000000000002</v>
      </c>
      <c r="S38" s="252">
        <f>(P38*1.5)</f>
        <v>46.215000000000003</v>
      </c>
      <c r="T38" s="252">
        <f>(Q38*1.5)</f>
        <v>46.215000000000003</v>
      </c>
      <c r="U38" s="252">
        <f>(R38*1.5)</f>
        <v>46.215000000000003</v>
      </c>
    </row>
    <row r="39" spans="1:21" ht="15.75">
      <c r="A39" s="253"/>
      <c r="B39" s="254"/>
      <c r="C39" s="254"/>
      <c r="D39" s="254"/>
      <c r="E39" s="19" t="s">
        <v>75</v>
      </c>
      <c r="F39" s="185">
        <v>159</v>
      </c>
      <c r="G39" s="20">
        <v>2</v>
      </c>
      <c r="H39" s="20">
        <v>2</v>
      </c>
      <c r="I39" s="20">
        <v>2</v>
      </c>
      <c r="J39" s="20">
        <v>2</v>
      </c>
      <c r="K39" s="20">
        <v>2</v>
      </c>
      <c r="L39" s="20">
        <v>2</v>
      </c>
      <c r="M39" s="185">
        <f t="shared" si="6"/>
        <v>0.318</v>
      </c>
      <c r="N39" s="185">
        <f t="shared" si="7"/>
        <v>0.318</v>
      </c>
      <c r="O39" s="185">
        <f t="shared" si="8"/>
        <v>0.318</v>
      </c>
      <c r="P39" s="251"/>
      <c r="Q39" s="251"/>
      <c r="R39" s="251"/>
      <c r="S39" s="252"/>
      <c r="T39" s="252"/>
      <c r="U39" s="252"/>
    </row>
    <row r="40" spans="1:21" ht="15.75">
      <c r="A40" s="253"/>
      <c r="B40" s="254"/>
      <c r="C40" s="254"/>
      <c r="D40" s="254"/>
      <c r="E40" s="19" t="s">
        <v>14</v>
      </c>
      <c r="F40" s="185">
        <v>5141</v>
      </c>
      <c r="G40" s="20">
        <v>2</v>
      </c>
      <c r="H40" s="20">
        <v>2</v>
      </c>
      <c r="I40" s="20">
        <v>2</v>
      </c>
      <c r="J40" s="20">
        <v>2</v>
      </c>
      <c r="K40" s="20">
        <v>2</v>
      </c>
      <c r="L40" s="20">
        <v>2</v>
      </c>
      <c r="M40" s="185">
        <f t="shared" si="6"/>
        <v>10.282</v>
      </c>
      <c r="N40" s="185">
        <f t="shared" si="7"/>
        <v>10.282</v>
      </c>
      <c r="O40" s="185">
        <f t="shared" si="8"/>
        <v>10.282</v>
      </c>
      <c r="P40" s="251"/>
      <c r="Q40" s="251"/>
      <c r="R40" s="251"/>
      <c r="S40" s="252"/>
      <c r="T40" s="252"/>
      <c r="U40" s="252"/>
    </row>
    <row r="41" spans="1:21">
      <c r="A41" s="253" t="s">
        <v>94</v>
      </c>
      <c r="B41" s="254">
        <v>130</v>
      </c>
      <c r="C41" s="254">
        <v>150</v>
      </c>
      <c r="D41" s="254">
        <v>180</v>
      </c>
      <c r="E41" s="27" t="s">
        <v>78</v>
      </c>
      <c r="F41" s="185">
        <v>420</v>
      </c>
      <c r="G41" s="18">
        <v>45.5</v>
      </c>
      <c r="H41" s="18">
        <v>52.5</v>
      </c>
      <c r="I41" s="18">
        <v>63</v>
      </c>
      <c r="J41" s="18">
        <v>45.5</v>
      </c>
      <c r="K41" s="18">
        <v>52.5</v>
      </c>
      <c r="L41" s="18">
        <v>63</v>
      </c>
      <c r="M41" s="185">
        <f t="shared" si="6"/>
        <v>19.11</v>
      </c>
      <c r="N41" s="185">
        <f t="shared" si="7"/>
        <v>22.05</v>
      </c>
      <c r="O41" s="185">
        <f t="shared" si="8"/>
        <v>26.46</v>
      </c>
      <c r="P41" s="251">
        <f>SUM(N41:N43)</f>
        <v>47.762999999999998</v>
      </c>
      <c r="Q41" s="251">
        <f>SUM(O41:O43)</f>
        <v>52.173000000000002</v>
      </c>
      <c r="R41" s="251">
        <f>SUM(O41:O43)</f>
        <v>52.173000000000002</v>
      </c>
      <c r="S41" s="252">
        <f>(P41*1.5)</f>
        <v>71.644499999999994</v>
      </c>
      <c r="T41" s="252">
        <f>(Q41*1.5)</f>
        <v>78.259500000000003</v>
      </c>
      <c r="U41" s="252">
        <f>(R41*1.5)</f>
        <v>78.259500000000003</v>
      </c>
    </row>
    <row r="42" spans="1:21" ht="15.75">
      <c r="A42" s="253"/>
      <c r="B42" s="254"/>
      <c r="C42" s="254"/>
      <c r="D42" s="254"/>
      <c r="E42" s="19" t="s">
        <v>28</v>
      </c>
      <c r="F42" s="185">
        <v>80</v>
      </c>
      <c r="G42" s="20">
        <v>0.1</v>
      </c>
      <c r="H42" s="20">
        <v>0.1</v>
      </c>
      <c r="I42" s="20">
        <v>0.1</v>
      </c>
      <c r="J42" s="20">
        <v>0.1</v>
      </c>
      <c r="K42" s="20">
        <v>0.1</v>
      </c>
      <c r="L42" s="20">
        <v>0.1</v>
      </c>
      <c r="M42" s="185">
        <f t="shared" si="6"/>
        <v>8.0000000000000002E-3</v>
      </c>
      <c r="N42" s="185">
        <f t="shared" si="7"/>
        <v>8.0000000000000002E-3</v>
      </c>
      <c r="O42" s="185">
        <f t="shared" si="8"/>
        <v>8.0000000000000002E-3</v>
      </c>
      <c r="P42" s="251"/>
      <c r="Q42" s="251"/>
      <c r="R42" s="251"/>
      <c r="S42" s="252"/>
      <c r="T42" s="252"/>
      <c r="U42" s="252"/>
    </row>
    <row r="43" spans="1:21">
      <c r="A43" s="253"/>
      <c r="B43" s="254"/>
      <c r="C43" s="254"/>
      <c r="D43" s="254"/>
      <c r="E43" s="17" t="s">
        <v>14</v>
      </c>
      <c r="F43" s="185">
        <v>5141</v>
      </c>
      <c r="G43" s="18">
        <v>5</v>
      </c>
      <c r="H43" s="18">
        <v>5</v>
      </c>
      <c r="I43" s="18">
        <v>5</v>
      </c>
      <c r="J43" s="18">
        <v>5</v>
      </c>
      <c r="K43" s="18">
        <v>5</v>
      </c>
      <c r="L43" s="18">
        <v>5</v>
      </c>
      <c r="M43" s="185">
        <f t="shared" si="6"/>
        <v>25.704999999999998</v>
      </c>
      <c r="N43" s="185">
        <f t="shared" si="7"/>
        <v>25.704999999999998</v>
      </c>
      <c r="O43" s="185">
        <f t="shared" si="8"/>
        <v>25.704999999999998</v>
      </c>
      <c r="P43" s="251"/>
      <c r="Q43" s="251"/>
      <c r="R43" s="251"/>
      <c r="S43" s="252"/>
      <c r="T43" s="252"/>
      <c r="U43" s="252"/>
    </row>
    <row r="44" spans="1:21">
      <c r="A44" s="253" t="s">
        <v>43</v>
      </c>
      <c r="B44" s="254">
        <v>200</v>
      </c>
      <c r="C44" s="254">
        <v>200</v>
      </c>
      <c r="D44" s="254">
        <v>200</v>
      </c>
      <c r="E44" s="28" t="s">
        <v>44</v>
      </c>
      <c r="F44" s="185">
        <v>630</v>
      </c>
      <c r="G44" s="22">
        <v>20</v>
      </c>
      <c r="H44" s="22">
        <v>20</v>
      </c>
      <c r="I44" s="22">
        <v>20</v>
      </c>
      <c r="J44" s="22">
        <v>20</v>
      </c>
      <c r="K44" s="22">
        <v>20</v>
      </c>
      <c r="L44" s="22">
        <v>20</v>
      </c>
      <c r="M44" s="185">
        <f t="shared" si="6"/>
        <v>12.6</v>
      </c>
      <c r="N44" s="185">
        <f t="shared" si="7"/>
        <v>12.6</v>
      </c>
      <c r="O44" s="185">
        <f t="shared" si="8"/>
        <v>12.6</v>
      </c>
      <c r="P44" s="251">
        <f>SUM(M44:M45)</f>
        <v>13.875</v>
      </c>
      <c r="Q44" s="251">
        <f>SUM(N44:N45)</f>
        <v>13.875</v>
      </c>
      <c r="R44" s="251">
        <f>SUM(O44:O45)</f>
        <v>13.875</v>
      </c>
      <c r="S44" s="251">
        <f>P44*1.5</f>
        <v>20.8125</v>
      </c>
      <c r="T44" s="251">
        <f>Q44*1.5</f>
        <v>20.8125</v>
      </c>
      <c r="U44" s="251">
        <f>R44*1.5</f>
        <v>20.8125</v>
      </c>
    </row>
    <row r="45" spans="1:21">
      <c r="A45" s="253"/>
      <c r="B45" s="254"/>
      <c r="C45" s="254"/>
      <c r="D45" s="254"/>
      <c r="E45" s="29" t="s">
        <v>32</v>
      </c>
      <c r="F45" s="185">
        <v>425</v>
      </c>
      <c r="G45" s="18">
        <v>3</v>
      </c>
      <c r="H45" s="18">
        <v>3</v>
      </c>
      <c r="I45" s="18">
        <v>3</v>
      </c>
      <c r="J45" s="18">
        <v>3</v>
      </c>
      <c r="K45" s="18">
        <v>3</v>
      </c>
      <c r="L45" s="18">
        <v>3</v>
      </c>
      <c r="M45" s="185">
        <f t="shared" si="6"/>
        <v>1.2749999999999999</v>
      </c>
      <c r="N45" s="185">
        <f t="shared" si="7"/>
        <v>1.2749999999999999</v>
      </c>
      <c r="O45" s="185">
        <f t="shared" si="8"/>
        <v>1.2749999999999999</v>
      </c>
      <c r="P45" s="251"/>
      <c r="Q45" s="251"/>
      <c r="R45" s="251"/>
      <c r="S45" s="251"/>
      <c r="T45" s="251"/>
      <c r="U45" s="251"/>
    </row>
    <row r="46" spans="1:21" ht="30">
      <c r="A46" s="35" t="s">
        <v>110</v>
      </c>
      <c r="B46" s="34">
        <v>30</v>
      </c>
      <c r="C46" s="34">
        <v>50</v>
      </c>
      <c r="D46" s="34">
        <v>50</v>
      </c>
      <c r="E46" s="35" t="s">
        <v>110</v>
      </c>
      <c r="F46" s="22">
        <v>434</v>
      </c>
      <c r="G46" s="18">
        <v>30</v>
      </c>
      <c r="H46" s="18">
        <v>50</v>
      </c>
      <c r="I46" s="18">
        <v>50</v>
      </c>
      <c r="J46" s="18">
        <v>30</v>
      </c>
      <c r="K46" s="18">
        <v>50</v>
      </c>
      <c r="L46" s="18">
        <v>50</v>
      </c>
      <c r="M46" s="185">
        <f>G46*F46/1000</f>
        <v>13.02</v>
      </c>
      <c r="N46" s="185">
        <f>H46*F46/1000</f>
        <v>21.7</v>
      </c>
      <c r="O46" s="185">
        <f>I46*F46/1000</f>
        <v>21.7</v>
      </c>
      <c r="P46" s="185">
        <f>SUM(M46)</f>
        <v>13.02</v>
      </c>
      <c r="Q46" s="185">
        <f>SUM(N46)</f>
        <v>21.7</v>
      </c>
      <c r="R46" s="185">
        <f>SUM(O46)</f>
        <v>21.7</v>
      </c>
      <c r="S46" s="22">
        <f>(P46*1.5)</f>
        <v>19.53</v>
      </c>
      <c r="T46" s="22">
        <f>Q46*1.5</f>
        <v>32.549999999999997</v>
      </c>
      <c r="U46" s="22">
        <f>R46*1.5</f>
        <v>32.549999999999997</v>
      </c>
    </row>
    <row r="47" spans="1:21">
      <c r="A47" s="258"/>
      <c r="B47" s="258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2">
        <f t="shared" ref="P47:U47" si="9">SUM(P27:P46)</f>
        <v>419.93299999999999</v>
      </c>
      <c r="Q47" s="185">
        <f t="shared" si="9"/>
        <v>479.49550000000005</v>
      </c>
      <c r="R47" s="185">
        <f t="shared" si="9"/>
        <v>520.02699999999993</v>
      </c>
      <c r="S47" s="185">
        <f t="shared" si="9"/>
        <v>629.89949999999999</v>
      </c>
      <c r="T47" s="185">
        <f t="shared" si="9"/>
        <v>719.2432500000001</v>
      </c>
      <c r="U47" s="185">
        <f t="shared" si="9"/>
        <v>780.04049999999995</v>
      </c>
    </row>
    <row r="48" spans="1:21">
      <c r="A48" s="257" t="s">
        <v>33</v>
      </c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</row>
    <row r="49" spans="1:21" ht="15" customHeight="1">
      <c r="A49" s="253" t="s">
        <v>91</v>
      </c>
      <c r="B49" s="254">
        <v>70</v>
      </c>
      <c r="C49" s="254">
        <v>90</v>
      </c>
      <c r="D49" s="254">
        <v>100</v>
      </c>
      <c r="E49" s="17" t="s">
        <v>53</v>
      </c>
      <c r="F49" s="185">
        <v>1676</v>
      </c>
      <c r="G49" s="18">
        <v>76</v>
      </c>
      <c r="H49" s="18">
        <v>80</v>
      </c>
      <c r="I49" s="18">
        <v>80</v>
      </c>
      <c r="J49" s="18">
        <v>70</v>
      </c>
      <c r="K49" s="18">
        <v>75</v>
      </c>
      <c r="L49" s="18">
        <v>75</v>
      </c>
      <c r="M49" s="185">
        <f t="shared" ref="M49:M63" si="10">G49*F49/1000</f>
        <v>127.376</v>
      </c>
      <c r="N49" s="185">
        <f t="shared" ref="N49:N63" si="11">H49*F49/1000</f>
        <v>134.08000000000001</v>
      </c>
      <c r="O49" s="185">
        <f t="shared" ref="O49:O63" si="12">I49*F49/1000</f>
        <v>134.08000000000001</v>
      </c>
      <c r="P49" s="251">
        <f>SUM(M49:M55)</f>
        <v>168.62200000000001</v>
      </c>
      <c r="Q49" s="251">
        <f>SUM(N49:N55)</f>
        <v>178.71300000000002</v>
      </c>
      <c r="R49" s="251">
        <f>SUM(O49:O55)</f>
        <v>165.548</v>
      </c>
      <c r="S49" s="256">
        <f>P49*1.5</f>
        <v>252.93300000000002</v>
      </c>
      <c r="T49" s="256">
        <f>Q49*1.5</f>
        <v>268.06950000000006</v>
      </c>
      <c r="U49" s="256">
        <f>R49*1.5</f>
        <v>248.322</v>
      </c>
    </row>
    <row r="50" spans="1:21" ht="15" customHeight="1">
      <c r="A50" s="253"/>
      <c r="B50" s="254"/>
      <c r="C50" s="254"/>
      <c r="D50" s="254"/>
      <c r="E50" s="28" t="s">
        <v>10</v>
      </c>
      <c r="F50" s="185">
        <v>169</v>
      </c>
      <c r="G50" s="18">
        <v>20</v>
      </c>
      <c r="H50" s="18">
        <v>23</v>
      </c>
      <c r="I50" s="18">
        <v>25</v>
      </c>
      <c r="J50" s="18">
        <v>16</v>
      </c>
      <c r="K50" s="18">
        <v>19</v>
      </c>
      <c r="L50" s="18">
        <v>20</v>
      </c>
      <c r="M50" s="185">
        <f t="shared" si="10"/>
        <v>3.38</v>
      </c>
      <c r="N50" s="185">
        <f t="shared" si="11"/>
        <v>3.887</v>
      </c>
      <c r="O50" s="185">
        <f t="shared" si="12"/>
        <v>4.2249999999999996</v>
      </c>
      <c r="P50" s="251"/>
      <c r="Q50" s="251"/>
      <c r="R50" s="251"/>
      <c r="S50" s="256"/>
      <c r="T50" s="256"/>
      <c r="U50" s="256"/>
    </row>
    <row r="51" spans="1:21">
      <c r="A51" s="253"/>
      <c r="B51" s="254"/>
      <c r="C51" s="254"/>
      <c r="D51" s="254"/>
      <c r="E51" s="17" t="s">
        <v>34</v>
      </c>
      <c r="F51" s="185">
        <v>160</v>
      </c>
      <c r="G51" s="18">
        <v>15</v>
      </c>
      <c r="H51" s="18">
        <v>18</v>
      </c>
      <c r="I51" s="18">
        <v>20</v>
      </c>
      <c r="J51" s="18">
        <v>12</v>
      </c>
      <c r="K51" s="18">
        <v>15</v>
      </c>
      <c r="L51" s="18">
        <v>17</v>
      </c>
      <c r="M51" s="185">
        <f t="shared" si="10"/>
        <v>2.4</v>
      </c>
      <c r="N51" s="185">
        <f t="shared" si="11"/>
        <v>2.88</v>
      </c>
      <c r="O51" s="185">
        <f t="shared" si="12"/>
        <v>3.2</v>
      </c>
      <c r="P51" s="251"/>
      <c r="Q51" s="251"/>
      <c r="R51" s="251"/>
      <c r="S51" s="256"/>
      <c r="T51" s="256"/>
      <c r="U51" s="256"/>
    </row>
    <row r="52" spans="1:21">
      <c r="A52" s="253"/>
      <c r="B52" s="254"/>
      <c r="C52" s="254"/>
      <c r="D52" s="254"/>
      <c r="E52" s="17" t="s">
        <v>77</v>
      </c>
      <c r="F52" s="185">
        <v>1345</v>
      </c>
      <c r="G52" s="18">
        <v>3</v>
      </c>
      <c r="H52" s="18">
        <v>3</v>
      </c>
      <c r="I52" s="18">
        <v>3</v>
      </c>
      <c r="J52" s="18">
        <v>3</v>
      </c>
      <c r="K52" s="18">
        <v>3</v>
      </c>
      <c r="L52" s="18">
        <v>3</v>
      </c>
      <c r="M52" s="185">
        <f t="shared" si="10"/>
        <v>4.0350000000000001</v>
      </c>
      <c r="N52" s="185">
        <f t="shared" si="11"/>
        <v>4.0350000000000001</v>
      </c>
      <c r="O52" s="185">
        <f t="shared" si="12"/>
        <v>4.0350000000000001</v>
      </c>
      <c r="P52" s="251"/>
      <c r="Q52" s="251"/>
      <c r="R52" s="251"/>
      <c r="S52" s="256"/>
      <c r="T52" s="256"/>
      <c r="U52" s="256"/>
    </row>
    <row r="53" spans="1:21">
      <c r="A53" s="253"/>
      <c r="B53" s="254"/>
      <c r="C53" s="254"/>
      <c r="D53" s="254"/>
      <c r="E53" s="17" t="s">
        <v>84</v>
      </c>
      <c r="F53" s="185">
        <v>800</v>
      </c>
      <c r="G53" s="18">
        <v>20</v>
      </c>
      <c r="H53" s="18">
        <v>23</v>
      </c>
      <c r="I53" s="18">
        <v>25</v>
      </c>
      <c r="J53" s="18">
        <v>17</v>
      </c>
      <c r="K53" s="18">
        <v>19</v>
      </c>
      <c r="L53" s="18">
        <v>20</v>
      </c>
      <c r="M53" s="185">
        <f t="shared" si="10"/>
        <v>16</v>
      </c>
      <c r="N53" s="185">
        <f t="shared" si="11"/>
        <v>18.399999999999999</v>
      </c>
      <c r="O53" s="185">
        <f t="shared" si="12"/>
        <v>20</v>
      </c>
      <c r="P53" s="251"/>
      <c r="Q53" s="251"/>
      <c r="R53" s="251"/>
      <c r="S53" s="256"/>
      <c r="T53" s="256"/>
      <c r="U53" s="256"/>
    </row>
    <row r="54" spans="1:21">
      <c r="A54" s="253"/>
      <c r="B54" s="254"/>
      <c r="C54" s="254"/>
      <c r="D54" s="254"/>
      <c r="E54" s="17" t="s">
        <v>14</v>
      </c>
      <c r="F54" s="185">
        <v>5141</v>
      </c>
      <c r="G54" s="18">
        <v>3</v>
      </c>
      <c r="H54" s="18">
        <v>3</v>
      </c>
      <c r="I54" s="18">
        <v>0</v>
      </c>
      <c r="J54" s="18">
        <v>3</v>
      </c>
      <c r="K54" s="18">
        <v>3</v>
      </c>
      <c r="L54" s="18">
        <v>3</v>
      </c>
      <c r="M54" s="185">
        <f t="shared" si="10"/>
        <v>15.423</v>
      </c>
      <c r="N54" s="185">
        <f t="shared" si="11"/>
        <v>15.423</v>
      </c>
      <c r="O54" s="185">
        <f t="shared" si="12"/>
        <v>0</v>
      </c>
      <c r="P54" s="251"/>
      <c r="Q54" s="251"/>
      <c r="R54" s="251"/>
      <c r="S54" s="256"/>
      <c r="T54" s="256"/>
      <c r="U54" s="256"/>
    </row>
    <row r="55" spans="1:21" ht="15.75">
      <c r="A55" s="253"/>
      <c r="B55" s="254"/>
      <c r="C55" s="254"/>
      <c r="D55" s="254"/>
      <c r="E55" s="19" t="s">
        <v>28</v>
      </c>
      <c r="F55" s="185">
        <v>80</v>
      </c>
      <c r="G55" s="20">
        <v>0.1</v>
      </c>
      <c r="H55" s="20">
        <v>0.1</v>
      </c>
      <c r="I55" s="20">
        <v>0.1</v>
      </c>
      <c r="J55" s="20">
        <v>0.1</v>
      </c>
      <c r="K55" s="20">
        <v>0.1</v>
      </c>
      <c r="L55" s="20">
        <v>0.1</v>
      </c>
      <c r="M55" s="185">
        <f t="shared" si="10"/>
        <v>8.0000000000000002E-3</v>
      </c>
      <c r="N55" s="185">
        <f t="shared" si="11"/>
        <v>8.0000000000000002E-3</v>
      </c>
      <c r="O55" s="185">
        <f t="shared" si="12"/>
        <v>8.0000000000000002E-3</v>
      </c>
      <c r="P55" s="251"/>
      <c r="Q55" s="251"/>
      <c r="R55" s="251"/>
      <c r="S55" s="256"/>
      <c r="T55" s="256"/>
      <c r="U55" s="256"/>
    </row>
    <row r="56" spans="1:21" ht="15.75" customHeight="1">
      <c r="A56" s="253" t="s">
        <v>147</v>
      </c>
      <c r="B56" s="254">
        <v>130</v>
      </c>
      <c r="C56" s="254">
        <v>150</v>
      </c>
      <c r="D56" s="254">
        <v>180</v>
      </c>
      <c r="E56" s="30" t="s">
        <v>69</v>
      </c>
      <c r="F56" s="185">
        <v>396</v>
      </c>
      <c r="G56" s="20">
        <v>54</v>
      </c>
      <c r="H56" s="20">
        <v>63</v>
      </c>
      <c r="I56" s="20">
        <v>75</v>
      </c>
      <c r="J56" s="20">
        <v>54</v>
      </c>
      <c r="K56" s="20">
        <v>63</v>
      </c>
      <c r="L56" s="20">
        <v>75</v>
      </c>
      <c r="M56" s="185">
        <f t="shared" si="10"/>
        <v>21.384</v>
      </c>
      <c r="N56" s="185">
        <f t="shared" si="11"/>
        <v>24.948</v>
      </c>
      <c r="O56" s="185">
        <f t="shared" si="12"/>
        <v>29.7</v>
      </c>
      <c r="P56" s="251">
        <f>SUM(M56:M58)</f>
        <v>36.815000000000005</v>
      </c>
      <c r="Q56" s="251">
        <f>SUM(N56:N58)</f>
        <v>50.661000000000001</v>
      </c>
      <c r="R56" s="251">
        <f>SUM(O56:O58)</f>
        <v>65.694999999999993</v>
      </c>
      <c r="S56" s="256">
        <f>P56*1.5</f>
        <v>55.222500000000011</v>
      </c>
      <c r="T56" s="256">
        <f>Q56*1.5</f>
        <v>75.991500000000002</v>
      </c>
      <c r="U56" s="256">
        <f>R56*1.5</f>
        <v>98.54249999999999</v>
      </c>
    </row>
    <row r="57" spans="1:21">
      <c r="A57" s="253"/>
      <c r="B57" s="254"/>
      <c r="C57" s="254"/>
      <c r="D57" s="254"/>
      <c r="E57" s="58" t="s">
        <v>14</v>
      </c>
      <c r="F57" s="248">
        <v>5141</v>
      </c>
      <c r="G57" s="18">
        <v>3</v>
      </c>
      <c r="H57" s="18">
        <v>5</v>
      </c>
      <c r="I57" s="18">
        <v>7</v>
      </c>
      <c r="J57" s="18">
        <v>3</v>
      </c>
      <c r="K57" s="18">
        <v>5</v>
      </c>
      <c r="L57" s="18">
        <v>7</v>
      </c>
      <c r="M57" s="185">
        <f t="shared" si="10"/>
        <v>15.423</v>
      </c>
      <c r="N57" s="185">
        <f t="shared" si="11"/>
        <v>25.704999999999998</v>
      </c>
      <c r="O57" s="185">
        <f t="shared" si="12"/>
        <v>35.987000000000002</v>
      </c>
      <c r="P57" s="251"/>
      <c r="Q57" s="251"/>
      <c r="R57" s="251"/>
      <c r="S57" s="256"/>
      <c r="T57" s="256"/>
      <c r="U57" s="256"/>
    </row>
    <row r="58" spans="1:21" ht="15.75">
      <c r="A58" s="253"/>
      <c r="B58" s="254"/>
      <c r="C58" s="254"/>
      <c r="D58" s="254"/>
      <c r="E58" s="30" t="s">
        <v>28</v>
      </c>
      <c r="F58" s="185">
        <v>80</v>
      </c>
      <c r="G58" s="20">
        <v>0.1</v>
      </c>
      <c r="H58" s="20">
        <v>0.1</v>
      </c>
      <c r="I58" s="20">
        <v>0.1</v>
      </c>
      <c r="J58" s="20">
        <v>0.1</v>
      </c>
      <c r="K58" s="20">
        <v>0.1</v>
      </c>
      <c r="L58" s="20">
        <v>0.1</v>
      </c>
      <c r="M58" s="185">
        <f t="shared" si="10"/>
        <v>8.0000000000000002E-3</v>
      </c>
      <c r="N58" s="185">
        <f t="shared" si="11"/>
        <v>8.0000000000000002E-3</v>
      </c>
      <c r="O58" s="185">
        <f t="shared" si="12"/>
        <v>8.0000000000000002E-3</v>
      </c>
      <c r="P58" s="251"/>
      <c r="Q58" s="251"/>
      <c r="R58" s="251"/>
      <c r="S58" s="256"/>
      <c r="T58" s="256"/>
      <c r="U58" s="256"/>
    </row>
    <row r="59" spans="1:21" ht="15" customHeight="1">
      <c r="A59" s="253" t="s">
        <v>54</v>
      </c>
      <c r="B59" s="254">
        <v>200</v>
      </c>
      <c r="C59" s="254">
        <v>200</v>
      </c>
      <c r="D59" s="254">
        <v>200</v>
      </c>
      <c r="E59" s="19" t="s">
        <v>55</v>
      </c>
      <c r="F59" s="185">
        <v>4600</v>
      </c>
      <c r="G59" s="18">
        <v>7</v>
      </c>
      <c r="H59" s="18">
        <v>7</v>
      </c>
      <c r="I59" s="18">
        <v>7</v>
      </c>
      <c r="J59" s="18">
        <v>7</v>
      </c>
      <c r="K59" s="18">
        <v>7</v>
      </c>
      <c r="L59" s="18">
        <v>7</v>
      </c>
      <c r="M59" s="185">
        <f t="shared" si="10"/>
        <v>32.200000000000003</v>
      </c>
      <c r="N59" s="185">
        <f t="shared" si="11"/>
        <v>32.200000000000003</v>
      </c>
      <c r="O59" s="185">
        <f t="shared" si="12"/>
        <v>32.200000000000003</v>
      </c>
      <c r="P59" s="251">
        <f>SUM(M59:M61)</f>
        <v>108.53500000000001</v>
      </c>
      <c r="Q59" s="251">
        <f>SUM(N59:N61)</f>
        <v>108.53500000000001</v>
      </c>
      <c r="R59" s="251">
        <f>SUM(O59:O61)</f>
        <v>108.53500000000001</v>
      </c>
      <c r="S59" s="256">
        <f>P59*1.5</f>
        <v>162.80250000000001</v>
      </c>
      <c r="T59" s="256">
        <f>Q59*1.5</f>
        <v>162.80250000000001</v>
      </c>
      <c r="U59" s="256">
        <f>R59*1.5</f>
        <v>162.80250000000001</v>
      </c>
    </row>
    <row r="60" spans="1:21" ht="15" customHeight="1">
      <c r="A60" s="253"/>
      <c r="B60" s="254"/>
      <c r="C60" s="254"/>
      <c r="D60" s="254"/>
      <c r="E60" s="19" t="s">
        <v>56</v>
      </c>
      <c r="F60" s="185">
        <v>417</v>
      </c>
      <c r="G60" s="18">
        <v>180</v>
      </c>
      <c r="H60" s="18">
        <v>180</v>
      </c>
      <c r="I60" s="18">
        <v>180</v>
      </c>
      <c r="J60" s="18">
        <v>180</v>
      </c>
      <c r="K60" s="18">
        <v>180</v>
      </c>
      <c r="L60" s="18">
        <v>180</v>
      </c>
      <c r="M60" s="185">
        <f t="shared" si="10"/>
        <v>75.06</v>
      </c>
      <c r="N60" s="185">
        <f t="shared" si="11"/>
        <v>75.06</v>
      </c>
      <c r="O60" s="185">
        <f t="shared" si="12"/>
        <v>75.06</v>
      </c>
      <c r="P60" s="251"/>
      <c r="Q60" s="251"/>
      <c r="R60" s="251"/>
      <c r="S60" s="256"/>
      <c r="T60" s="256"/>
      <c r="U60" s="256"/>
    </row>
    <row r="61" spans="1:21" ht="15" customHeight="1">
      <c r="A61" s="253"/>
      <c r="B61" s="254"/>
      <c r="C61" s="254"/>
      <c r="D61" s="254"/>
      <c r="E61" s="19" t="s">
        <v>38</v>
      </c>
      <c r="F61" s="185">
        <v>425</v>
      </c>
      <c r="G61" s="18">
        <v>3</v>
      </c>
      <c r="H61" s="18">
        <v>3</v>
      </c>
      <c r="I61" s="18">
        <v>3</v>
      </c>
      <c r="J61" s="18">
        <v>3</v>
      </c>
      <c r="K61" s="18">
        <v>3</v>
      </c>
      <c r="L61" s="18">
        <v>3</v>
      </c>
      <c r="M61" s="185">
        <f t="shared" si="10"/>
        <v>1.2749999999999999</v>
      </c>
      <c r="N61" s="185">
        <f t="shared" si="11"/>
        <v>1.2749999999999999</v>
      </c>
      <c r="O61" s="185">
        <f t="shared" si="12"/>
        <v>1.2749999999999999</v>
      </c>
      <c r="P61" s="251"/>
      <c r="Q61" s="251"/>
      <c r="R61" s="251"/>
      <c r="S61" s="256"/>
      <c r="T61" s="256"/>
      <c r="U61" s="256"/>
    </row>
    <row r="62" spans="1:21" ht="15" customHeight="1">
      <c r="A62" s="27" t="s">
        <v>158</v>
      </c>
      <c r="B62" s="22">
        <v>120</v>
      </c>
      <c r="C62" s="22">
        <v>120</v>
      </c>
      <c r="D62" s="22">
        <v>120</v>
      </c>
      <c r="E62" s="19" t="s">
        <v>51</v>
      </c>
      <c r="F62" s="185">
        <v>751</v>
      </c>
      <c r="G62" s="81">
        <v>150</v>
      </c>
      <c r="H62" s="81">
        <v>150</v>
      </c>
      <c r="I62" s="81">
        <v>150</v>
      </c>
      <c r="J62" s="18">
        <v>120</v>
      </c>
      <c r="K62" s="18">
        <v>120</v>
      </c>
      <c r="L62" s="18">
        <v>120</v>
      </c>
      <c r="M62" s="185">
        <f t="shared" si="10"/>
        <v>112.65</v>
      </c>
      <c r="N62" s="185">
        <f t="shared" si="11"/>
        <v>112.65</v>
      </c>
      <c r="O62" s="185">
        <f t="shared" si="12"/>
        <v>112.65</v>
      </c>
      <c r="P62" s="31">
        <f t="shared" ref="P62:R63" si="13">SUM(M62)</f>
        <v>112.65</v>
      </c>
      <c r="Q62" s="31">
        <f t="shared" si="13"/>
        <v>112.65</v>
      </c>
      <c r="R62" s="31">
        <f t="shared" si="13"/>
        <v>112.65</v>
      </c>
      <c r="S62" s="32">
        <f t="shared" ref="S62:U63" si="14">(P62*1.5)</f>
        <v>168.97500000000002</v>
      </c>
      <c r="T62" s="32">
        <f t="shared" si="14"/>
        <v>168.97500000000002</v>
      </c>
      <c r="U62" s="32">
        <f t="shared" si="14"/>
        <v>168.97500000000002</v>
      </c>
    </row>
    <row r="63" spans="1:21" ht="30" customHeight="1">
      <c r="A63" s="35" t="s">
        <v>110</v>
      </c>
      <c r="B63" s="34">
        <v>30</v>
      </c>
      <c r="C63" s="34">
        <v>50</v>
      </c>
      <c r="D63" s="34">
        <v>50</v>
      </c>
      <c r="E63" s="35" t="s">
        <v>110</v>
      </c>
      <c r="F63" s="22">
        <v>434</v>
      </c>
      <c r="G63" s="18">
        <v>30</v>
      </c>
      <c r="H63" s="18">
        <v>50</v>
      </c>
      <c r="I63" s="18">
        <v>50</v>
      </c>
      <c r="J63" s="18">
        <v>30</v>
      </c>
      <c r="K63" s="18">
        <v>50</v>
      </c>
      <c r="L63" s="18">
        <v>50</v>
      </c>
      <c r="M63" s="185">
        <f t="shared" si="10"/>
        <v>13.02</v>
      </c>
      <c r="N63" s="185">
        <f t="shared" si="11"/>
        <v>21.7</v>
      </c>
      <c r="O63" s="185">
        <f t="shared" si="12"/>
        <v>21.7</v>
      </c>
      <c r="P63" s="185">
        <f t="shared" si="13"/>
        <v>13.02</v>
      </c>
      <c r="Q63" s="185">
        <f t="shared" si="13"/>
        <v>21.7</v>
      </c>
      <c r="R63" s="185">
        <f t="shared" si="13"/>
        <v>21.7</v>
      </c>
      <c r="S63" s="32">
        <f t="shared" si="14"/>
        <v>19.53</v>
      </c>
      <c r="T63" s="32">
        <f t="shared" si="14"/>
        <v>32.549999999999997</v>
      </c>
      <c r="U63" s="32">
        <f t="shared" si="14"/>
        <v>32.549999999999997</v>
      </c>
    </row>
    <row r="64" spans="1:21">
      <c r="A64" s="258"/>
      <c r="B64" s="258"/>
      <c r="C64" s="258"/>
      <c r="D64" s="258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43">
        <f t="shared" ref="P64:U64" si="15">SUM(P49:P63)</f>
        <v>439.64200000000005</v>
      </c>
      <c r="Q64" s="243">
        <f t="shared" si="15"/>
        <v>472.25900000000007</v>
      </c>
      <c r="R64" s="243">
        <f t="shared" si="15"/>
        <v>474.12799999999999</v>
      </c>
      <c r="S64" s="243">
        <f t="shared" si="15"/>
        <v>659.46299999999997</v>
      </c>
      <c r="T64" s="243">
        <f t="shared" si="15"/>
        <v>708.38850000000002</v>
      </c>
      <c r="U64" s="243">
        <f t="shared" si="15"/>
        <v>711.19200000000001</v>
      </c>
    </row>
    <row r="65" spans="1:21" ht="17.25" customHeight="1">
      <c r="A65" s="257" t="s">
        <v>39</v>
      </c>
      <c r="B65" s="257"/>
      <c r="C65" s="257"/>
      <c r="D65" s="257"/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7"/>
      <c r="P65" s="17"/>
      <c r="Q65" s="59"/>
      <c r="R65" s="59"/>
      <c r="S65" s="59"/>
      <c r="T65" s="59"/>
      <c r="U65" s="59"/>
    </row>
    <row r="66" spans="1:21" ht="21" customHeight="1">
      <c r="A66" s="253" t="s">
        <v>124</v>
      </c>
      <c r="B66" s="258">
        <v>70</v>
      </c>
      <c r="C66" s="258">
        <v>90</v>
      </c>
      <c r="D66" s="258">
        <v>100</v>
      </c>
      <c r="E66" s="17" t="s">
        <v>63</v>
      </c>
      <c r="F66" s="41">
        <v>2850</v>
      </c>
      <c r="G66" s="34">
        <v>80</v>
      </c>
      <c r="H66" s="42">
        <v>98</v>
      </c>
      <c r="I66" s="34">
        <v>105</v>
      </c>
      <c r="J66" s="34">
        <v>74</v>
      </c>
      <c r="K66" s="34">
        <v>75</v>
      </c>
      <c r="L66" s="34">
        <v>98</v>
      </c>
      <c r="M66" s="185">
        <f t="shared" ref="M66:M84" si="16">G66*F66/1000</f>
        <v>228</v>
      </c>
      <c r="N66" s="185">
        <f>H66*F66/1000</f>
        <v>279.3</v>
      </c>
      <c r="O66" s="185">
        <f>I66*F66/1000</f>
        <v>299.25</v>
      </c>
      <c r="P66" s="251">
        <f>SUM(M66:M71)</f>
        <v>242.06400000000002</v>
      </c>
      <c r="Q66" s="251">
        <f>SUM(N66:N71)</f>
        <v>297.08600000000001</v>
      </c>
      <c r="R66" s="251">
        <f>SUM(O66:O71)</f>
        <v>320.226</v>
      </c>
      <c r="S66" s="256">
        <f>P66*1.5</f>
        <v>363.096</v>
      </c>
      <c r="T66" s="256">
        <f>Q66*1.5</f>
        <v>445.62900000000002</v>
      </c>
      <c r="U66" s="256">
        <f>R66*1.5</f>
        <v>480.339</v>
      </c>
    </row>
    <row r="67" spans="1:21">
      <c r="A67" s="253"/>
      <c r="B67" s="258"/>
      <c r="C67" s="258"/>
      <c r="D67" s="258"/>
      <c r="E67" s="35" t="s">
        <v>41</v>
      </c>
      <c r="F67" s="41">
        <v>160</v>
      </c>
      <c r="G67" s="34">
        <v>6</v>
      </c>
      <c r="H67" s="42">
        <v>10</v>
      </c>
      <c r="I67" s="34">
        <v>10</v>
      </c>
      <c r="J67" s="34">
        <v>5</v>
      </c>
      <c r="K67" s="34">
        <v>8</v>
      </c>
      <c r="L67" s="34">
        <v>10</v>
      </c>
      <c r="M67" s="185">
        <f t="shared" si="16"/>
        <v>0.96</v>
      </c>
      <c r="N67" s="185">
        <f t="shared" ref="N67:N84" si="17">H67*F67/1000</f>
        <v>1.6</v>
      </c>
      <c r="O67" s="185">
        <f t="shared" ref="O67:O84" si="18">I67*F67/1000</f>
        <v>1.6</v>
      </c>
      <c r="P67" s="251"/>
      <c r="Q67" s="251"/>
      <c r="R67" s="251"/>
      <c r="S67" s="256"/>
      <c r="T67" s="256"/>
      <c r="U67" s="256"/>
    </row>
    <row r="68" spans="1:21" ht="15.75" customHeight="1">
      <c r="A68" s="253"/>
      <c r="B68" s="258"/>
      <c r="C68" s="258"/>
      <c r="D68" s="258"/>
      <c r="E68" s="17" t="s">
        <v>64</v>
      </c>
      <c r="F68" s="41">
        <v>750</v>
      </c>
      <c r="G68" s="34">
        <v>13</v>
      </c>
      <c r="H68" s="42">
        <v>15</v>
      </c>
      <c r="I68" s="34">
        <v>20</v>
      </c>
      <c r="J68" s="34">
        <v>13</v>
      </c>
      <c r="K68" s="34">
        <v>15</v>
      </c>
      <c r="L68" s="34">
        <v>20</v>
      </c>
      <c r="M68" s="185">
        <f t="shared" si="16"/>
        <v>9.75</v>
      </c>
      <c r="N68" s="185">
        <f t="shared" si="17"/>
        <v>11.25</v>
      </c>
      <c r="O68" s="185">
        <f t="shared" si="18"/>
        <v>15</v>
      </c>
      <c r="P68" s="251"/>
      <c r="Q68" s="251"/>
      <c r="R68" s="251"/>
      <c r="S68" s="256"/>
      <c r="T68" s="256"/>
      <c r="U68" s="256"/>
    </row>
    <row r="69" spans="1:21">
      <c r="A69" s="253"/>
      <c r="B69" s="258"/>
      <c r="C69" s="258"/>
      <c r="D69" s="258"/>
      <c r="E69" s="17" t="s">
        <v>96</v>
      </c>
      <c r="F69" s="41">
        <v>511</v>
      </c>
      <c r="G69" s="34">
        <v>5</v>
      </c>
      <c r="H69" s="42">
        <v>5</v>
      </c>
      <c r="I69" s="34">
        <v>7</v>
      </c>
      <c r="J69" s="34">
        <v>5</v>
      </c>
      <c r="K69" s="42">
        <v>5</v>
      </c>
      <c r="L69" s="34">
        <v>7</v>
      </c>
      <c r="M69" s="185">
        <f t="shared" si="16"/>
        <v>2.5550000000000002</v>
      </c>
      <c r="N69" s="185">
        <f t="shared" si="17"/>
        <v>2.5550000000000002</v>
      </c>
      <c r="O69" s="185">
        <f t="shared" si="18"/>
        <v>3.577</v>
      </c>
      <c r="P69" s="251"/>
      <c r="Q69" s="251"/>
      <c r="R69" s="251"/>
      <c r="S69" s="256"/>
      <c r="T69" s="256"/>
      <c r="U69" s="256"/>
    </row>
    <row r="70" spans="1:21" ht="15.75">
      <c r="A70" s="253"/>
      <c r="B70" s="258"/>
      <c r="C70" s="258"/>
      <c r="D70" s="258"/>
      <c r="E70" s="19" t="s">
        <v>28</v>
      </c>
      <c r="F70" s="185">
        <v>80</v>
      </c>
      <c r="G70" s="20">
        <v>0.1</v>
      </c>
      <c r="H70" s="42">
        <v>0.1</v>
      </c>
      <c r="I70" s="20">
        <v>0.1</v>
      </c>
      <c r="J70" s="20">
        <v>0.1</v>
      </c>
      <c r="K70" s="42">
        <v>0.1</v>
      </c>
      <c r="L70" s="20">
        <v>0.1</v>
      </c>
      <c r="M70" s="185">
        <f t="shared" si="16"/>
        <v>8.0000000000000002E-3</v>
      </c>
      <c r="N70" s="185">
        <f t="shared" si="17"/>
        <v>8.0000000000000002E-3</v>
      </c>
      <c r="O70" s="185">
        <f t="shared" si="18"/>
        <v>8.0000000000000002E-3</v>
      </c>
      <c r="P70" s="251"/>
      <c r="Q70" s="251"/>
      <c r="R70" s="251"/>
      <c r="S70" s="256"/>
      <c r="T70" s="256"/>
      <c r="U70" s="256"/>
    </row>
    <row r="71" spans="1:21">
      <c r="A71" s="253"/>
      <c r="B71" s="258"/>
      <c r="C71" s="258"/>
      <c r="D71" s="258"/>
      <c r="E71" s="17" t="s">
        <v>12</v>
      </c>
      <c r="F71" s="185">
        <v>791</v>
      </c>
      <c r="G71" s="18">
        <v>1</v>
      </c>
      <c r="H71" s="42">
        <v>3</v>
      </c>
      <c r="I71" s="18">
        <v>1</v>
      </c>
      <c r="J71" s="18">
        <v>1</v>
      </c>
      <c r="K71" s="42">
        <v>3</v>
      </c>
      <c r="L71" s="18">
        <v>1</v>
      </c>
      <c r="M71" s="185">
        <f t="shared" si="16"/>
        <v>0.79100000000000004</v>
      </c>
      <c r="N71" s="185">
        <f t="shared" si="17"/>
        <v>2.3730000000000002</v>
      </c>
      <c r="O71" s="185">
        <f t="shared" si="18"/>
        <v>0.79100000000000004</v>
      </c>
      <c r="P71" s="251"/>
      <c r="Q71" s="251"/>
      <c r="R71" s="251"/>
      <c r="S71" s="256"/>
      <c r="T71" s="256"/>
      <c r="U71" s="256"/>
    </row>
    <row r="72" spans="1:21" ht="15.75" customHeight="1">
      <c r="A72" s="253" t="s">
        <v>73</v>
      </c>
      <c r="B72" s="258">
        <v>20</v>
      </c>
      <c r="C72" s="258">
        <v>20</v>
      </c>
      <c r="D72" s="258">
        <v>20</v>
      </c>
      <c r="E72" s="19" t="s">
        <v>70</v>
      </c>
      <c r="F72" s="185">
        <v>417</v>
      </c>
      <c r="G72" s="43">
        <v>10</v>
      </c>
      <c r="H72" s="43">
        <v>10</v>
      </c>
      <c r="I72" s="43">
        <v>10</v>
      </c>
      <c r="J72" s="43">
        <v>10</v>
      </c>
      <c r="K72" s="43">
        <v>10</v>
      </c>
      <c r="L72" s="43">
        <v>10</v>
      </c>
      <c r="M72" s="185">
        <f t="shared" si="16"/>
        <v>4.17</v>
      </c>
      <c r="N72" s="185">
        <f t="shared" si="17"/>
        <v>4.17</v>
      </c>
      <c r="O72" s="185">
        <f t="shared" si="18"/>
        <v>4.17</v>
      </c>
      <c r="P72" s="251">
        <f>SUM(M72:M75)</f>
        <v>26.07</v>
      </c>
      <c r="Q72" s="251">
        <f>SUM(N72:N75)</f>
        <v>26.07</v>
      </c>
      <c r="R72" s="251">
        <f>SUM(O72:O75)</f>
        <v>26.07</v>
      </c>
      <c r="S72" s="256">
        <f>P72*1.5</f>
        <v>39.105000000000004</v>
      </c>
      <c r="T72" s="256">
        <f>Q72*1.5</f>
        <v>39.105000000000004</v>
      </c>
      <c r="U72" s="256">
        <f>R72*1.5</f>
        <v>39.105000000000004</v>
      </c>
    </row>
    <row r="73" spans="1:21" ht="15.75" customHeight="1">
      <c r="A73" s="253"/>
      <c r="B73" s="258"/>
      <c r="C73" s="258"/>
      <c r="D73" s="258"/>
      <c r="E73" s="19" t="s">
        <v>74</v>
      </c>
      <c r="F73" s="185">
        <v>159</v>
      </c>
      <c r="G73" s="43">
        <v>3</v>
      </c>
      <c r="H73" s="43">
        <v>3</v>
      </c>
      <c r="I73" s="43">
        <v>3</v>
      </c>
      <c r="J73" s="43">
        <v>3</v>
      </c>
      <c r="K73" s="43">
        <v>3</v>
      </c>
      <c r="L73" s="43">
        <v>3</v>
      </c>
      <c r="M73" s="185">
        <f t="shared" si="16"/>
        <v>0.47699999999999998</v>
      </c>
      <c r="N73" s="185">
        <f t="shared" si="17"/>
        <v>0.47699999999999998</v>
      </c>
      <c r="O73" s="185">
        <f t="shared" si="18"/>
        <v>0.47699999999999998</v>
      </c>
      <c r="P73" s="251"/>
      <c r="Q73" s="251"/>
      <c r="R73" s="251"/>
      <c r="S73" s="256"/>
      <c r="T73" s="256"/>
      <c r="U73" s="256"/>
    </row>
    <row r="74" spans="1:21" ht="15.75" customHeight="1">
      <c r="A74" s="253"/>
      <c r="B74" s="258"/>
      <c r="C74" s="258"/>
      <c r="D74" s="258"/>
      <c r="E74" s="19" t="s">
        <v>14</v>
      </c>
      <c r="F74" s="185">
        <v>5141</v>
      </c>
      <c r="G74" s="43">
        <v>3</v>
      </c>
      <c r="H74" s="43">
        <v>3</v>
      </c>
      <c r="I74" s="43">
        <v>3</v>
      </c>
      <c r="J74" s="43">
        <v>3</v>
      </c>
      <c r="K74" s="43">
        <v>3</v>
      </c>
      <c r="L74" s="43">
        <v>3</v>
      </c>
      <c r="M74" s="185">
        <f t="shared" si="16"/>
        <v>15.423</v>
      </c>
      <c r="N74" s="185">
        <f t="shared" si="17"/>
        <v>15.423</v>
      </c>
      <c r="O74" s="185">
        <f t="shared" si="18"/>
        <v>15.423</v>
      </c>
      <c r="P74" s="251"/>
      <c r="Q74" s="251"/>
      <c r="R74" s="251"/>
      <c r="S74" s="256"/>
      <c r="T74" s="256"/>
      <c r="U74" s="256"/>
    </row>
    <row r="75" spans="1:21" ht="15.75" customHeight="1">
      <c r="A75" s="253"/>
      <c r="B75" s="258"/>
      <c r="C75" s="258"/>
      <c r="D75" s="258"/>
      <c r="E75" s="19" t="s">
        <v>77</v>
      </c>
      <c r="F75" s="185">
        <v>2000</v>
      </c>
      <c r="G75" s="43">
        <v>3</v>
      </c>
      <c r="H75" s="43">
        <v>3</v>
      </c>
      <c r="I75" s="43">
        <v>3</v>
      </c>
      <c r="J75" s="43">
        <v>3</v>
      </c>
      <c r="K75" s="43">
        <v>3</v>
      </c>
      <c r="L75" s="43">
        <v>3</v>
      </c>
      <c r="M75" s="185">
        <f t="shared" si="16"/>
        <v>6</v>
      </c>
      <c r="N75" s="185">
        <f t="shared" si="17"/>
        <v>6</v>
      </c>
      <c r="O75" s="185">
        <f t="shared" si="18"/>
        <v>6</v>
      </c>
      <c r="P75" s="251"/>
      <c r="Q75" s="251"/>
      <c r="R75" s="251"/>
      <c r="S75" s="256"/>
      <c r="T75" s="256"/>
      <c r="U75" s="256"/>
    </row>
    <row r="76" spans="1:21" ht="15.75" customHeight="1">
      <c r="A76" s="253" t="s">
        <v>72</v>
      </c>
      <c r="B76" s="258">
        <v>130</v>
      </c>
      <c r="C76" s="258">
        <v>150</v>
      </c>
      <c r="D76" s="258">
        <v>180</v>
      </c>
      <c r="E76" s="19" t="s">
        <v>71</v>
      </c>
      <c r="F76" s="185">
        <v>193</v>
      </c>
      <c r="G76" s="43">
        <v>140</v>
      </c>
      <c r="H76" s="43">
        <v>144</v>
      </c>
      <c r="I76" s="43">
        <v>150</v>
      </c>
      <c r="J76" s="43">
        <v>93</v>
      </c>
      <c r="K76" s="42">
        <v>108</v>
      </c>
      <c r="L76" s="42">
        <v>111</v>
      </c>
      <c r="M76" s="185">
        <f t="shared" si="16"/>
        <v>27.02</v>
      </c>
      <c r="N76" s="185">
        <f t="shared" si="17"/>
        <v>27.792000000000002</v>
      </c>
      <c r="O76" s="185">
        <f t="shared" si="18"/>
        <v>28.95</v>
      </c>
      <c r="P76" s="251">
        <f>SUM(M76:M80)</f>
        <v>94.130999999999986</v>
      </c>
      <c r="Q76" s="251">
        <f>SUM(N76:N80)</f>
        <v>87.85799999999999</v>
      </c>
      <c r="R76" s="251">
        <f>SUM(O76:O80)</f>
        <v>95.720999999999989</v>
      </c>
      <c r="S76" s="256">
        <f>P76*1.5</f>
        <v>141.19649999999999</v>
      </c>
      <c r="T76" s="256">
        <f>Q76*1.5</f>
        <v>131.78699999999998</v>
      </c>
      <c r="U76" s="256">
        <f>R76*1.5</f>
        <v>143.58149999999998</v>
      </c>
    </row>
    <row r="77" spans="1:21" ht="15.75" customHeight="1">
      <c r="A77" s="253"/>
      <c r="B77" s="258"/>
      <c r="C77" s="258"/>
      <c r="D77" s="258"/>
      <c r="E77" s="19" t="s">
        <v>35</v>
      </c>
      <c r="F77" s="185">
        <v>169</v>
      </c>
      <c r="G77" s="43">
        <v>55</v>
      </c>
      <c r="H77" s="43">
        <v>75</v>
      </c>
      <c r="I77" s="43">
        <v>90</v>
      </c>
      <c r="J77" s="43">
        <v>48</v>
      </c>
      <c r="K77" s="42">
        <v>57</v>
      </c>
      <c r="L77" s="42">
        <v>63</v>
      </c>
      <c r="M77" s="185">
        <f t="shared" si="16"/>
        <v>9.2949999999999999</v>
      </c>
      <c r="N77" s="185">
        <f t="shared" si="17"/>
        <v>12.675000000000001</v>
      </c>
      <c r="O77" s="185">
        <f t="shared" si="18"/>
        <v>15.21</v>
      </c>
      <c r="P77" s="251"/>
      <c r="Q77" s="251"/>
      <c r="R77" s="251"/>
      <c r="S77" s="256"/>
      <c r="T77" s="256"/>
      <c r="U77" s="256"/>
    </row>
    <row r="78" spans="1:21">
      <c r="A78" s="253"/>
      <c r="B78" s="258"/>
      <c r="C78" s="258"/>
      <c r="D78" s="258"/>
      <c r="E78" s="17" t="s">
        <v>70</v>
      </c>
      <c r="F78" s="185">
        <v>417</v>
      </c>
      <c r="G78" s="18">
        <v>40</v>
      </c>
      <c r="H78" s="18">
        <v>15</v>
      </c>
      <c r="I78" s="18">
        <v>25</v>
      </c>
      <c r="J78" s="18">
        <v>40</v>
      </c>
      <c r="K78" s="42">
        <v>15</v>
      </c>
      <c r="L78" s="42">
        <v>25</v>
      </c>
      <c r="M78" s="185">
        <f t="shared" si="16"/>
        <v>16.68</v>
      </c>
      <c r="N78" s="185">
        <f t="shared" si="17"/>
        <v>6.2549999999999999</v>
      </c>
      <c r="O78" s="185">
        <f t="shared" si="18"/>
        <v>10.425000000000001</v>
      </c>
      <c r="P78" s="251"/>
      <c r="Q78" s="251"/>
      <c r="R78" s="251"/>
      <c r="S78" s="256"/>
      <c r="T78" s="256"/>
      <c r="U78" s="256"/>
    </row>
    <row r="79" spans="1:21">
      <c r="A79" s="253"/>
      <c r="B79" s="258"/>
      <c r="C79" s="258"/>
      <c r="D79" s="258"/>
      <c r="E79" s="17" t="s">
        <v>14</v>
      </c>
      <c r="F79" s="185">
        <v>5141</v>
      </c>
      <c r="G79" s="18">
        <v>8</v>
      </c>
      <c r="H79" s="18">
        <v>8</v>
      </c>
      <c r="I79" s="18">
        <v>8</v>
      </c>
      <c r="J79" s="18">
        <v>8</v>
      </c>
      <c r="K79" s="42">
        <v>8</v>
      </c>
      <c r="L79" s="42">
        <v>8</v>
      </c>
      <c r="M79" s="185">
        <f t="shared" si="16"/>
        <v>41.128</v>
      </c>
      <c r="N79" s="185">
        <f t="shared" si="17"/>
        <v>41.128</v>
      </c>
      <c r="O79" s="185">
        <f t="shared" si="18"/>
        <v>41.128</v>
      </c>
      <c r="P79" s="251"/>
      <c r="Q79" s="251"/>
      <c r="R79" s="251"/>
      <c r="S79" s="256"/>
      <c r="T79" s="256"/>
      <c r="U79" s="256"/>
    </row>
    <row r="80" spans="1:21" ht="15.75">
      <c r="A80" s="253"/>
      <c r="B80" s="258"/>
      <c r="C80" s="258"/>
      <c r="D80" s="258"/>
      <c r="E80" s="19" t="s">
        <v>28</v>
      </c>
      <c r="F80" s="185">
        <v>80</v>
      </c>
      <c r="G80" s="20">
        <v>0.1</v>
      </c>
      <c r="H80" s="20">
        <v>0.1</v>
      </c>
      <c r="I80" s="20">
        <v>0.1</v>
      </c>
      <c r="J80" s="20">
        <v>0.1</v>
      </c>
      <c r="K80" s="44">
        <v>0.1</v>
      </c>
      <c r="L80" s="44">
        <v>0.1</v>
      </c>
      <c r="M80" s="185">
        <f t="shared" si="16"/>
        <v>8.0000000000000002E-3</v>
      </c>
      <c r="N80" s="185">
        <f t="shared" si="17"/>
        <v>8.0000000000000002E-3</v>
      </c>
      <c r="O80" s="185">
        <f t="shared" si="18"/>
        <v>8.0000000000000002E-3</v>
      </c>
      <c r="P80" s="251"/>
      <c r="Q80" s="251"/>
      <c r="R80" s="251"/>
      <c r="S80" s="256"/>
      <c r="T80" s="256"/>
      <c r="U80" s="256"/>
    </row>
    <row r="81" spans="1:21" ht="28.5" customHeight="1">
      <c r="A81" s="45" t="s">
        <v>161</v>
      </c>
      <c r="B81" s="190">
        <v>20</v>
      </c>
      <c r="C81" s="190">
        <v>25</v>
      </c>
      <c r="D81" s="190">
        <v>30</v>
      </c>
      <c r="E81" s="45" t="s">
        <v>162</v>
      </c>
      <c r="F81" s="185">
        <v>1000</v>
      </c>
      <c r="G81" s="20">
        <v>22</v>
      </c>
      <c r="H81" s="20">
        <v>27</v>
      </c>
      <c r="I81" s="20">
        <v>32</v>
      </c>
      <c r="J81" s="20">
        <v>20</v>
      </c>
      <c r="K81" s="46">
        <v>25</v>
      </c>
      <c r="L81" s="46">
        <v>30</v>
      </c>
      <c r="M81" s="185">
        <f t="shared" si="16"/>
        <v>22</v>
      </c>
      <c r="N81" s="185">
        <f t="shared" si="17"/>
        <v>27</v>
      </c>
      <c r="O81" s="185">
        <f t="shared" si="18"/>
        <v>32</v>
      </c>
      <c r="P81" s="185">
        <f>M81</f>
        <v>22</v>
      </c>
      <c r="Q81" s="185">
        <f>N81</f>
        <v>27</v>
      </c>
      <c r="R81" s="185">
        <f>O81</f>
        <v>32</v>
      </c>
      <c r="S81" s="186">
        <f t="shared" ref="S81:U82" si="19">P81*1.5</f>
        <v>33</v>
      </c>
      <c r="T81" s="186">
        <f t="shared" si="19"/>
        <v>40.5</v>
      </c>
      <c r="U81" s="186">
        <f t="shared" si="19"/>
        <v>48</v>
      </c>
    </row>
    <row r="82" spans="1:21" ht="15.75">
      <c r="A82" s="253" t="s">
        <v>97</v>
      </c>
      <c r="B82" s="254">
        <v>200</v>
      </c>
      <c r="C82" s="254">
        <v>200</v>
      </c>
      <c r="D82" s="254">
        <v>200</v>
      </c>
      <c r="E82" s="19" t="s">
        <v>42</v>
      </c>
      <c r="F82" s="185">
        <v>1488</v>
      </c>
      <c r="G82" s="18">
        <v>20</v>
      </c>
      <c r="H82" s="18">
        <v>20</v>
      </c>
      <c r="I82" s="18">
        <v>20</v>
      </c>
      <c r="J82" s="18">
        <v>20</v>
      </c>
      <c r="K82" s="18">
        <v>20</v>
      </c>
      <c r="L82" s="18">
        <v>20</v>
      </c>
      <c r="M82" s="185">
        <f t="shared" si="16"/>
        <v>29.76</v>
      </c>
      <c r="N82" s="185">
        <f t="shared" si="17"/>
        <v>29.76</v>
      </c>
      <c r="O82" s="185">
        <f t="shared" si="18"/>
        <v>29.76</v>
      </c>
      <c r="P82" s="251">
        <f>SUM(M82:M83)</f>
        <v>33.160000000000004</v>
      </c>
      <c r="Q82" s="251">
        <f>SUM(N82:N83)</f>
        <v>33.160000000000004</v>
      </c>
      <c r="R82" s="251">
        <f>SUM(O82:O83)</f>
        <v>33.160000000000004</v>
      </c>
      <c r="S82" s="256">
        <f t="shared" si="19"/>
        <v>49.740000000000009</v>
      </c>
      <c r="T82" s="256">
        <f t="shared" si="19"/>
        <v>49.740000000000009</v>
      </c>
      <c r="U82" s="256">
        <f t="shared" si="19"/>
        <v>49.740000000000009</v>
      </c>
    </row>
    <row r="83" spans="1:21" ht="15.75">
      <c r="A83" s="253"/>
      <c r="B83" s="254"/>
      <c r="C83" s="254"/>
      <c r="D83" s="254"/>
      <c r="E83" s="19" t="s">
        <v>38</v>
      </c>
      <c r="F83" s="185">
        <v>425</v>
      </c>
      <c r="G83" s="18">
        <v>8</v>
      </c>
      <c r="H83" s="18">
        <v>8</v>
      </c>
      <c r="I83" s="18">
        <v>8</v>
      </c>
      <c r="J83" s="18">
        <v>8</v>
      </c>
      <c r="K83" s="18">
        <v>8</v>
      </c>
      <c r="L83" s="18">
        <v>8</v>
      </c>
      <c r="M83" s="185">
        <f t="shared" si="16"/>
        <v>3.4</v>
      </c>
      <c r="N83" s="185">
        <f t="shared" si="17"/>
        <v>3.4</v>
      </c>
      <c r="O83" s="185">
        <f t="shared" si="18"/>
        <v>3.4</v>
      </c>
      <c r="P83" s="251"/>
      <c r="Q83" s="251"/>
      <c r="R83" s="251"/>
      <c r="S83" s="256"/>
      <c r="T83" s="256"/>
      <c r="U83" s="256"/>
    </row>
    <row r="84" spans="1:21" ht="30">
      <c r="A84" s="35" t="s">
        <v>110</v>
      </c>
      <c r="B84" s="34">
        <v>30</v>
      </c>
      <c r="C84" s="34">
        <v>50</v>
      </c>
      <c r="D84" s="34">
        <v>50</v>
      </c>
      <c r="E84" s="35" t="s">
        <v>110</v>
      </c>
      <c r="F84" s="22">
        <v>434</v>
      </c>
      <c r="G84" s="18">
        <v>30</v>
      </c>
      <c r="H84" s="18">
        <v>50</v>
      </c>
      <c r="I84" s="18">
        <v>50</v>
      </c>
      <c r="J84" s="18">
        <v>30</v>
      </c>
      <c r="K84" s="18">
        <v>50</v>
      </c>
      <c r="L84" s="18">
        <v>50</v>
      </c>
      <c r="M84" s="185">
        <f t="shared" si="16"/>
        <v>13.02</v>
      </c>
      <c r="N84" s="185">
        <f t="shared" si="17"/>
        <v>21.7</v>
      </c>
      <c r="O84" s="185">
        <f t="shared" si="18"/>
        <v>21.7</v>
      </c>
      <c r="P84" s="185">
        <f>SUM(M84)</f>
        <v>13.02</v>
      </c>
      <c r="Q84" s="185">
        <f>SUM(N84)</f>
        <v>21.7</v>
      </c>
      <c r="R84" s="185">
        <f>SUM(O84)</f>
        <v>21.7</v>
      </c>
      <c r="S84" s="186">
        <f>P84*1.5</f>
        <v>19.53</v>
      </c>
      <c r="T84" s="186">
        <f>Q84*1.5</f>
        <v>32.549999999999997</v>
      </c>
      <c r="U84" s="186">
        <f>R84*1.5</f>
        <v>32.549999999999997</v>
      </c>
    </row>
    <row r="85" spans="1:21">
      <c r="A85" s="244"/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5"/>
      <c r="N85" s="245"/>
      <c r="O85" s="245"/>
      <c r="P85" s="245">
        <f t="shared" ref="P85:U85" si="20">SUM(P66:P84)</f>
        <v>430.44499999999999</v>
      </c>
      <c r="Q85" s="245">
        <f t="shared" si="20"/>
        <v>492.87400000000002</v>
      </c>
      <c r="R85" s="245">
        <f t="shared" si="20"/>
        <v>528.87700000000007</v>
      </c>
      <c r="S85" s="245">
        <f t="shared" si="20"/>
        <v>645.66750000000002</v>
      </c>
      <c r="T85" s="245">
        <f t="shared" si="20"/>
        <v>739.31099999999992</v>
      </c>
      <c r="U85" s="245">
        <f t="shared" si="20"/>
        <v>793.31549999999993</v>
      </c>
    </row>
    <row r="86" spans="1:21">
      <c r="A86" s="257" t="s">
        <v>45</v>
      </c>
      <c r="B86" s="257"/>
      <c r="C86" s="257"/>
      <c r="D86" s="257"/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7"/>
      <c r="P86" s="17"/>
      <c r="Q86" s="59"/>
      <c r="R86" s="59"/>
      <c r="S86" s="59"/>
      <c r="T86" s="59"/>
      <c r="U86" s="59"/>
    </row>
    <row r="87" spans="1:21" ht="15" customHeight="1">
      <c r="A87" s="253" t="s">
        <v>115</v>
      </c>
      <c r="B87" s="260" t="s">
        <v>46</v>
      </c>
      <c r="C87" s="260" t="s">
        <v>48</v>
      </c>
      <c r="D87" s="260" t="s">
        <v>113</v>
      </c>
      <c r="E87" s="26" t="s">
        <v>152</v>
      </c>
      <c r="F87" s="185">
        <v>3440</v>
      </c>
      <c r="G87" s="18">
        <v>50</v>
      </c>
      <c r="H87" s="18">
        <v>65</v>
      </c>
      <c r="I87" s="18">
        <v>80</v>
      </c>
      <c r="J87" s="18">
        <v>47</v>
      </c>
      <c r="K87" s="18">
        <v>58</v>
      </c>
      <c r="L87" s="18">
        <v>69</v>
      </c>
      <c r="M87" s="185">
        <f t="shared" ref="M87:M109" si="21">G87*F87/1000</f>
        <v>172</v>
      </c>
      <c r="N87" s="185">
        <f t="shared" ref="N87:N109" si="22">H87*F87/1000</f>
        <v>223.6</v>
      </c>
      <c r="O87" s="185">
        <f t="shared" ref="O87:O104" si="23">I87*F87/1000</f>
        <v>275.2</v>
      </c>
      <c r="P87" s="251">
        <f>SUM(M87:M95)</f>
        <v>202.67399999999998</v>
      </c>
      <c r="Q87" s="251">
        <f>SUM(N87:N95)</f>
        <v>261.45299999999992</v>
      </c>
      <c r="R87" s="251">
        <f>SUM(O87:O95)</f>
        <v>320.43399999999997</v>
      </c>
      <c r="S87" s="251">
        <f>P87*1.5</f>
        <v>304.01099999999997</v>
      </c>
      <c r="T87" s="251">
        <f>Q87*1.5</f>
        <v>392.17949999999985</v>
      </c>
      <c r="U87" s="251">
        <f>R87*1.5</f>
        <v>480.65099999999995</v>
      </c>
    </row>
    <row r="88" spans="1:21" ht="15" customHeight="1">
      <c r="A88" s="253"/>
      <c r="B88" s="260"/>
      <c r="C88" s="260"/>
      <c r="D88" s="260"/>
      <c r="E88" s="47" t="s">
        <v>83</v>
      </c>
      <c r="F88" s="185">
        <v>239</v>
      </c>
      <c r="G88" s="18">
        <v>40</v>
      </c>
      <c r="H88" s="18">
        <v>50</v>
      </c>
      <c r="I88" s="18">
        <v>60</v>
      </c>
      <c r="J88" s="18">
        <v>32</v>
      </c>
      <c r="K88" s="18">
        <v>40</v>
      </c>
      <c r="L88" s="18">
        <v>48</v>
      </c>
      <c r="M88" s="185">
        <f t="shared" si="21"/>
        <v>9.56</v>
      </c>
      <c r="N88" s="185">
        <f t="shared" si="22"/>
        <v>11.95</v>
      </c>
      <c r="O88" s="185">
        <f t="shared" si="23"/>
        <v>14.34</v>
      </c>
      <c r="P88" s="251"/>
      <c r="Q88" s="251"/>
      <c r="R88" s="251"/>
      <c r="S88" s="251"/>
      <c r="T88" s="251"/>
      <c r="U88" s="251"/>
    </row>
    <row r="89" spans="1:21" ht="15" customHeight="1">
      <c r="A89" s="253"/>
      <c r="B89" s="260"/>
      <c r="C89" s="260"/>
      <c r="D89" s="260"/>
      <c r="E89" s="17" t="s">
        <v>60</v>
      </c>
      <c r="F89" s="185">
        <v>174</v>
      </c>
      <c r="G89" s="18">
        <v>20</v>
      </c>
      <c r="H89" s="18">
        <v>25</v>
      </c>
      <c r="I89" s="18">
        <v>30</v>
      </c>
      <c r="J89" s="18">
        <v>16</v>
      </c>
      <c r="K89" s="18">
        <v>20</v>
      </c>
      <c r="L89" s="18">
        <v>24</v>
      </c>
      <c r="M89" s="185">
        <f t="shared" si="21"/>
        <v>3.48</v>
      </c>
      <c r="N89" s="185">
        <f t="shared" si="22"/>
        <v>4.3499999999999996</v>
      </c>
      <c r="O89" s="185">
        <f t="shared" si="23"/>
        <v>5.22</v>
      </c>
      <c r="P89" s="251"/>
      <c r="Q89" s="251"/>
      <c r="R89" s="251"/>
      <c r="S89" s="251"/>
      <c r="T89" s="251"/>
      <c r="U89" s="251"/>
    </row>
    <row r="90" spans="1:21" ht="15" customHeight="1">
      <c r="A90" s="253"/>
      <c r="B90" s="260"/>
      <c r="C90" s="260"/>
      <c r="D90" s="260"/>
      <c r="E90" s="17" t="s">
        <v>40</v>
      </c>
      <c r="F90" s="185">
        <v>193</v>
      </c>
      <c r="G90" s="18">
        <v>21</v>
      </c>
      <c r="H90" s="18">
        <v>26</v>
      </c>
      <c r="I90" s="18">
        <v>32</v>
      </c>
      <c r="J90" s="18">
        <v>16</v>
      </c>
      <c r="K90" s="18">
        <v>20</v>
      </c>
      <c r="L90" s="18">
        <v>24</v>
      </c>
      <c r="M90" s="185">
        <f t="shared" si="21"/>
        <v>4.0529999999999999</v>
      </c>
      <c r="N90" s="185">
        <f t="shared" si="22"/>
        <v>5.0179999999999998</v>
      </c>
      <c r="O90" s="185">
        <f t="shared" si="23"/>
        <v>6.1760000000000002</v>
      </c>
      <c r="P90" s="251"/>
      <c r="Q90" s="251"/>
      <c r="R90" s="251"/>
      <c r="S90" s="251"/>
      <c r="T90" s="251"/>
      <c r="U90" s="251"/>
    </row>
    <row r="91" spans="1:21" ht="15" customHeight="1">
      <c r="A91" s="253"/>
      <c r="B91" s="260"/>
      <c r="C91" s="260"/>
      <c r="D91" s="260"/>
      <c r="E91" s="17" t="s">
        <v>10</v>
      </c>
      <c r="F91" s="185">
        <v>169</v>
      </c>
      <c r="G91" s="18">
        <v>10</v>
      </c>
      <c r="H91" s="18">
        <v>12</v>
      </c>
      <c r="I91" s="18">
        <v>15</v>
      </c>
      <c r="J91" s="18">
        <v>8</v>
      </c>
      <c r="K91" s="18">
        <v>10</v>
      </c>
      <c r="L91" s="18">
        <v>12</v>
      </c>
      <c r="M91" s="185">
        <f t="shared" si="21"/>
        <v>1.69</v>
      </c>
      <c r="N91" s="185">
        <f t="shared" si="22"/>
        <v>2.028</v>
      </c>
      <c r="O91" s="185">
        <f t="shared" si="23"/>
        <v>2.5350000000000001</v>
      </c>
      <c r="P91" s="251"/>
      <c r="Q91" s="251"/>
      <c r="R91" s="251"/>
      <c r="S91" s="251"/>
      <c r="T91" s="251"/>
      <c r="U91" s="251"/>
    </row>
    <row r="92" spans="1:21" ht="15" customHeight="1">
      <c r="A92" s="253"/>
      <c r="B92" s="260"/>
      <c r="C92" s="260"/>
      <c r="D92" s="260"/>
      <c r="E92" s="17" t="s">
        <v>11</v>
      </c>
      <c r="F92" s="185">
        <v>160</v>
      </c>
      <c r="G92" s="18">
        <v>9</v>
      </c>
      <c r="H92" s="18">
        <v>12</v>
      </c>
      <c r="I92" s="18">
        <v>14</v>
      </c>
      <c r="J92" s="18">
        <v>8</v>
      </c>
      <c r="K92" s="18">
        <v>10</v>
      </c>
      <c r="L92" s="18">
        <v>12</v>
      </c>
      <c r="M92" s="185">
        <f t="shared" si="21"/>
        <v>1.44</v>
      </c>
      <c r="N92" s="185">
        <f t="shared" si="22"/>
        <v>1.92</v>
      </c>
      <c r="O92" s="185">
        <f t="shared" si="23"/>
        <v>2.2400000000000002</v>
      </c>
      <c r="P92" s="251"/>
      <c r="Q92" s="251"/>
      <c r="R92" s="251"/>
      <c r="S92" s="251"/>
      <c r="T92" s="251"/>
      <c r="U92" s="251"/>
    </row>
    <row r="93" spans="1:21" ht="15" customHeight="1">
      <c r="A93" s="253"/>
      <c r="B93" s="260"/>
      <c r="C93" s="260"/>
      <c r="D93" s="260"/>
      <c r="E93" s="45" t="s">
        <v>58</v>
      </c>
      <c r="F93" s="185">
        <v>1345</v>
      </c>
      <c r="G93" s="18">
        <v>6</v>
      </c>
      <c r="H93" s="18">
        <v>7</v>
      </c>
      <c r="I93" s="18">
        <v>8</v>
      </c>
      <c r="J93" s="18">
        <v>6</v>
      </c>
      <c r="K93" s="18">
        <v>7</v>
      </c>
      <c r="L93" s="18">
        <v>8</v>
      </c>
      <c r="M93" s="185">
        <f t="shared" si="21"/>
        <v>8.07</v>
      </c>
      <c r="N93" s="185">
        <f t="shared" si="22"/>
        <v>9.4149999999999991</v>
      </c>
      <c r="O93" s="185">
        <f t="shared" si="23"/>
        <v>10.76</v>
      </c>
      <c r="P93" s="251"/>
      <c r="Q93" s="251"/>
      <c r="R93" s="251"/>
      <c r="S93" s="251"/>
      <c r="T93" s="251"/>
      <c r="U93" s="251"/>
    </row>
    <row r="94" spans="1:21">
      <c r="A94" s="253"/>
      <c r="B94" s="260"/>
      <c r="C94" s="260"/>
      <c r="D94" s="260"/>
      <c r="E94" s="17" t="s">
        <v>12</v>
      </c>
      <c r="F94" s="185">
        <v>791</v>
      </c>
      <c r="G94" s="18">
        <v>3</v>
      </c>
      <c r="H94" s="18">
        <v>4</v>
      </c>
      <c r="I94" s="18">
        <v>5</v>
      </c>
      <c r="J94" s="18">
        <v>5</v>
      </c>
      <c r="K94" s="18">
        <v>5</v>
      </c>
      <c r="L94" s="18">
        <v>7</v>
      </c>
      <c r="M94" s="185">
        <f t="shared" si="21"/>
        <v>2.3730000000000002</v>
      </c>
      <c r="N94" s="185">
        <f t="shared" si="22"/>
        <v>3.1640000000000001</v>
      </c>
      <c r="O94" s="185">
        <f t="shared" si="23"/>
        <v>3.9550000000000001</v>
      </c>
      <c r="P94" s="251"/>
      <c r="Q94" s="251"/>
      <c r="R94" s="251"/>
      <c r="S94" s="251"/>
      <c r="T94" s="251"/>
      <c r="U94" s="251"/>
    </row>
    <row r="95" spans="1:21" ht="15.75">
      <c r="A95" s="253"/>
      <c r="B95" s="260"/>
      <c r="C95" s="260"/>
      <c r="D95" s="260"/>
      <c r="E95" s="19" t="s">
        <v>28</v>
      </c>
      <c r="F95" s="185">
        <v>80</v>
      </c>
      <c r="G95" s="20">
        <v>0.1</v>
      </c>
      <c r="H95" s="20">
        <v>0.1</v>
      </c>
      <c r="I95" s="20">
        <v>0.1</v>
      </c>
      <c r="J95" s="20">
        <v>0.1</v>
      </c>
      <c r="K95" s="20">
        <v>0.1</v>
      </c>
      <c r="L95" s="20">
        <v>0.1</v>
      </c>
      <c r="M95" s="185">
        <f t="shared" si="21"/>
        <v>8.0000000000000002E-3</v>
      </c>
      <c r="N95" s="185">
        <f t="shared" si="22"/>
        <v>8.0000000000000002E-3</v>
      </c>
      <c r="O95" s="185">
        <f t="shared" si="23"/>
        <v>8.0000000000000002E-3</v>
      </c>
      <c r="P95" s="251"/>
      <c r="Q95" s="251"/>
      <c r="R95" s="251"/>
      <c r="S95" s="251"/>
      <c r="T95" s="251"/>
      <c r="U95" s="251"/>
    </row>
    <row r="96" spans="1:21" ht="25.5" customHeight="1">
      <c r="A96" s="253" t="s">
        <v>125</v>
      </c>
      <c r="B96" s="254">
        <v>50</v>
      </c>
      <c r="C96" s="254">
        <v>50</v>
      </c>
      <c r="D96" s="254">
        <v>50</v>
      </c>
      <c r="E96" s="191" t="s">
        <v>126</v>
      </c>
      <c r="F96" s="185">
        <v>300</v>
      </c>
      <c r="G96" s="18">
        <v>30</v>
      </c>
      <c r="H96" s="18">
        <v>30</v>
      </c>
      <c r="I96" s="18">
        <v>30</v>
      </c>
      <c r="J96" s="18">
        <v>30</v>
      </c>
      <c r="K96" s="18">
        <v>30</v>
      </c>
      <c r="L96" s="18">
        <v>30</v>
      </c>
      <c r="M96" s="185">
        <f t="shared" si="21"/>
        <v>9</v>
      </c>
      <c r="N96" s="185">
        <f t="shared" si="22"/>
        <v>9</v>
      </c>
      <c r="O96" s="185">
        <f t="shared" si="23"/>
        <v>9</v>
      </c>
      <c r="P96" s="251">
        <f>SUM(M96:M106)</f>
        <v>100.43659999999998</v>
      </c>
      <c r="Q96" s="251">
        <f>SUM(N96:N106)</f>
        <v>100.43659999999998</v>
      </c>
      <c r="R96" s="251">
        <f>SUM(O96:O106)</f>
        <v>100.43659999999998</v>
      </c>
      <c r="S96" s="251">
        <f>P96*1.5</f>
        <v>150.65489999999997</v>
      </c>
      <c r="T96" s="251">
        <f>Q96*1.5</f>
        <v>150.65489999999997</v>
      </c>
      <c r="U96" s="251">
        <f>R96*1.5</f>
        <v>150.65489999999997</v>
      </c>
    </row>
    <row r="97" spans="1:21" ht="30">
      <c r="A97" s="253"/>
      <c r="B97" s="254"/>
      <c r="C97" s="254"/>
      <c r="D97" s="254"/>
      <c r="E97" s="191" t="s">
        <v>127</v>
      </c>
      <c r="F97" s="185">
        <v>300</v>
      </c>
      <c r="G97" s="18">
        <v>2</v>
      </c>
      <c r="H97" s="18">
        <v>2</v>
      </c>
      <c r="I97" s="18">
        <v>2</v>
      </c>
      <c r="J97" s="18">
        <v>2</v>
      </c>
      <c r="K97" s="18">
        <v>2</v>
      </c>
      <c r="L97" s="18">
        <v>2</v>
      </c>
      <c r="M97" s="185">
        <f t="shared" si="21"/>
        <v>0.6</v>
      </c>
      <c r="N97" s="185">
        <f t="shared" si="22"/>
        <v>0.6</v>
      </c>
      <c r="O97" s="185">
        <f t="shared" si="23"/>
        <v>0.6</v>
      </c>
      <c r="P97" s="251"/>
      <c r="Q97" s="251"/>
      <c r="R97" s="251"/>
      <c r="S97" s="251"/>
      <c r="T97" s="251"/>
      <c r="U97" s="251"/>
    </row>
    <row r="98" spans="1:21">
      <c r="A98" s="253"/>
      <c r="B98" s="254"/>
      <c r="C98" s="254"/>
      <c r="D98" s="254"/>
      <c r="E98" s="191" t="s">
        <v>38</v>
      </c>
      <c r="F98" s="185">
        <v>425</v>
      </c>
      <c r="G98" s="18">
        <v>2</v>
      </c>
      <c r="H98" s="18">
        <v>2</v>
      </c>
      <c r="I98" s="18">
        <v>2</v>
      </c>
      <c r="J98" s="18">
        <v>2</v>
      </c>
      <c r="K98" s="18">
        <v>2</v>
      </c>
      <c r="L98" s="18">
        <v>2</v>
      </c>
      <c r="M98" s="185">
        <f t="shared" si="21"/>
        <v>0.85</v>
      </c>
      <c r="N98" s="185">
        <f t="shared" si="22"/>
        <v>0.85</v>
      </c>
      <c r="O98" s="185">
        <f t="shared" si="23"/>
        <v>0.85</v>
      </c>
      <c r="P98" s="251"/>
      <c r="Q98" s="251"/>
      <c r="R98" s="251"/>
      <c r="S98" s="251"/>
      <c r="T98" s="251"/>
      <c r="U98" s="251"/>
    </row>
    <row r="99" spans="1:21">
      <c r="A99" s="253"/>
      <c r="B99" s="254"/>
      <c r="C99" s="254"/>
      <c r="D99" s="254"/>
      <c r="E99" s="191" t="s">
        <v>128</v>
      </c>
      <c r="F99" s="185">
        <v>5141</v>
      </c>
      <c r="G99" s="18">
        <v>1</v>
      </c>
      <c r="H99" s="18">
        <v>1</v>
      </c>
      <c r="I99" s="18">
        <v>1</v>
      </c>
      <c r="J99" s="18">
        <v>1</v>
      </c>
      <c r="K99" s="18">
        <v>1</v>
      </c>
      <c r="L99" s="18">
        <v>1</v>
      </c>
      <c r="M99" s="185">
        <f t="shared" si="21"/>
        <v>5.141</v>
      </c>
      <c r="N99" s="185">
        <f t="shared" si="22"/>
        <v>5.141</v>
      </c>
      <c r="O99" s="185">
        <f t="shared" si="23"/>
        <v>5.141</v>
      </c>
      <c r="P99" s="251"/>
      <c r="Q99" s="251"/>
      <c r="R99" s="251"/>
      <c r="S99" s="251"/>
      <c r="T99" s="251"/>
      <c r="U99" s="251"/>
    </row>
    <row r="100" spans="1:21">
      <c r="A100" s="253"/>
      <c r="B100" s="254"/>
      <c r="C100" s="254"/>
      <c r="D100" s="254"/>
      <c r="E100" s="191" t="s">
        <v>132</v>
      </c>
      <c r="F100" s="185">
        <v>511</v>
      </c>
      <c r="G100" s="18">
        <v>5</v>
      </c>
      <c r="H100" s="18">
        <v>5</v>
      </c>
      <c r="I100" s="18">
        <v>5</v>
      </c>
      <c r="J100" s="18">
        <v>5</v>
      </c>
      <c r="K100" s="18">
        <v>5</v>
      </c>
      <c r="L100" s="18">
        <v>5</v>
      </c>
      <c r="M100" s="185">
        <f t="shared" si="21"/>
        <v>2.5550000000000002</v>
      </c>
      <c r="N100" s="185">
        <f t="shared" si="22"/>
        <v>2.5550000000000002</v>
      </c>
      <c r="O100" s="185">
        <f t="shared" si="23"/>
        <v>2.5550000000000002</v>
      </c>
      <c r="P100" s="251"/>
      <c r="Q100" s="251"/>
      <c r="R100" s="251"/>
      <c r="S100" s="251"/>
      <c r="T100" s="251"/>
      <c r="U100" s="251"/>
    </row>
    <row r="101" spans="1:21">
      <c r="A101" s="253"/>
      <c r="B101" s="254"/>
      <c r="C101" s="254"/>
      <c r="D101" s="254"/>
      <c r="E101" s="191" t="s">
        <v>61</v>
      </c>
      <c r="F101" s="185">
        <v>417</v>
      </c>
      <c r="G101" s="18">
        <v>9</v>
      </c>
      <c r="H101" s="18">
        <v>9</v>
      </c>
      <c r="I101" s="18">
        <v>9</v>
      </c>
      <c r="J101" s="18">
        <v>9</v>
      </c>
      <c r="K101" s="18">
        <v>9</v>
      </c>
      <c r="L101" s="18">
        <v>9</v>
      </c>
      <c r="M101" s="185">
        <f t="shared" si="21"/>
        <v>3.7530000000000001</v>
      </c>
      <c r="N101" s="185">
        <f t="shared" si="22"/>
        <v>3.7530000000000001</v>
      </c>
      <c r="O101" s="185">
        <f t="shared" si="23"/>
        <v>3.7530000000000001</v>
      </c>
      <c r="P101" s="251"/>
      <c r="Q101" s="251"/>
      <c r="R101" s="251"/>
      <c r="S101" s="251"/>
      <c r="T101" s="251"/>
      <c r="U101" s="251"/>
    </row>
    <row r="102" spans="1:21">
      <c r="A102" s="253"/>
      <c r="B102" s="254"/>
      <c r="C102" s="254"/>
      <c r="D102" s="254"/>
      <c r="E102" s="208" t="s">
        <v>121</v>
      </c>
      <c r="F102" s="248">
        <v>5538</v>
      </c>
      <c r="G102" s="18">
        <v>13</v>
      </c>
      <c r="H102" s="18">
        <v>13</v>
      </c>
      <c r="I102" s="18">
        <v>13</v>
      </c>
      <c r="J102" s="18">
        <v>13</v>
      </c>
      <c r="K102" s="18">
        <v>13</v>
      </c>
      <c r="L102" s="18">
        <v>13</v>
      </c>
      <c r="M102" s="185">
        <f t="shared" si="21"/>
        <v>71.994</v>
      </c>
      <c r="N102" s="185">
        <f t="shared" si="22"/>
        <v>71.994</v>
      </c>
      <c r="O102" s="185">
        <f t="shared" si="23"/>
        <v>71.994</v>
      </c>
      <c r="P102" s="251"/>
      <c r="Q102" s="251"/>
      <c r="R102" s="251"/>
      <c r="S102" s="251"/>
      <c r="T102" s="251"/>
      <c r="U102" s="251"/>
    </row>
    <row r="103" spans="1:21">
      <c r="A103" s="253"/>
      <c r="B103" s="254"/>
      <c r="C103" s="254"/>
      <c r="D103" s="254"/>
      <c r="E103" s="191" t="s">
        <v>129</v>
      </c>
      <c r="F103" s="185">
        <v>5895</v>
      </c>
      <c r="G103" s="18">
        <v>1</v>
      </c>
      <c r="H103" s="18">
        <v>1</v>
      </c>
      <c r="I103" s="18">
        <v>1</v>
      </c>
      <c r="J103" s="18">
        <v>1</v>
      </c>
      <c r="K103" s="18">
        <v>1</v>
      </c>
      <c r="L103" s="18">
        <v>1</v>
      </c>
      <c r="M103" s="185">
        <f t="shared" si="21"/>
        <v>5.8949999999999996</v>
      </c>
      <c r="N103" s="185">
        <f t="shared" si="22"/>
        <v>5.8949999999999996</v>
      </c>
      <c r="O103" s="185">
        <f t="shared" si="23"/>
        <v>5.8949999999999996</v>
      </c>
      <c r="P103" s="251"/>
      <c r="Q103" s="251"/>
      <c r="R103" s="251"/>
      <c r="S103" s="251"/>
      <c r="T103" s="251"/>
      <c r="U103" s="251"/>
    </row>
    <row r="104" spans="1:21">
      <c r="A104" s="253"/>
      <c r="B104" s="254"/>
      <c r="C104" s="254"/>
      <c r="D104" s="254"/>
      <c r="E104" s="191" t="s">
        <v>130</v>
      </c>
      <c r="F104" s="185">
        <v>80</v>
      </c>
      <c r="G104" s="20">
        <v>0.1</v>
      </c>
      <c r="H104" s="20">
        <v>0.1</v>
      </c>
      <c r="I104" s="20">
        <v>0.1</v>
      </c>
      <c r="J104" s="20">
        <v>0.1</v>
      </c>
      <c r="K104" s="20">
        <v>0.1</v>
      </c>
      <c r="L104" s="20">
        <v>0.1</v>
      </c>
      <c r="M104" s="185">
        <f t="shared" si="21"/>
        <v>8.0000000000000002E-3</v>
      </c>
      <c r="N104" s="185">
        <f t="shared" si="22"/>
        <v>8.0000000000000002E-3</v>
      </c>
      <c r="O104" s="185">
        <f t="shared" si="23"/>
        <v>8.0000000000000002E-3</v>
      </c>
      <c r="P104" s="251"/>
      <c r="Q104" s="251"/>
      <c r="R104" s="251"/>
      <c r="S104" s="251"/>
      <c r="T104" s="251"/>
      <c r="U104" s="251"/>
    </row>
    <row r="105" spans="1:21">
      <c r="A105" s="253"/>
      <c r="B105" s="254"/>
      <c r="C105" s="254"/>
      <c r="D105" s="254"/>
      <c r="E105" s="191" t="s">
        <v>131</v>
      </c>
      <c r="F105" s="185">
        <v>4320</v>
      </c>
      <c r="G105" s="185">
        <v>0.03</v>
      </c>
      <c r="H105" s="185">
        <v>0.03</v>
      </c>
      <c r="I105" s="185">
        <v>0.03</v>
      </c>
      <c r="J105" s="185">
        <v>0.03</v>
      </c>
      <c r="K105" s="185">
        <v>0.03</v>
      </c>
      <c r="L105" s="185">
        <v>0.03</v>
      </c>
      <c r="M105" s="185">
        <f t="shared" si="21"/>
        <v>0.12959999999999999</v>
      </c>
      <c r="N105" s="185">
        <f t="shared" si="22"/>
        <v>0.12959999999999999</v>
      </c>
      <c r="O105" s="185">
        <f>I105*F105/1000</f>
        <v>0.12959999999999999</v>
      </c>
      <c r="P105" s="251"/>
      <c r="Q105" s="251"/>
      <c r="R105" s="251"/>
      <c r="S105" s="251"/>
      <c r="T105" s="251"/>
      <c r="U105" s="251"/>
    </row>
    <row r="106" spans="1:21">
      <c r="A106" s="253"/>
      <c r="B106" s="254"/>
      <c r="C106" s="254"/>
      <c r="D106" s="254"/>
      <c r="E106" s="191" t="s">
        <v>132</v>
      </c>
      <c r="F106" s="185">
        <v>511</v>
      </c>
      <c r="G106" s="18">
        <v>1</v>
      </c>
      <c r="H106" s="18">
        <v>1</v>
      </c>
      <c r="I106" s="18">
        <v>1</v>
      </c>
      <c r="J106" s="18">
        <v>1</v>
      </c>
      <c r="K106" s="18">
        <v>1</v>
      </c>
      <c r="L106" s="18">
        <v>1</v>
      </c>
      <c r="M106" s="185">
        <f t="shared" si="21"/>
        <v>0.51100000000000001</v>
      </c>
      <c r="N106" s="185">
        <f t="shared" si="22"/>
        <v>0.51100000000000001</v>
      </c>
      <c r="O106" s="185">
        <f>I106*F106/1000</f>
        <v>0.51100000000000001</v>
      </c>
      <c r="P106" s="251"/>
      <c r="Q106" s="251"/>
      <c r="R106" s="251"/>
      <c r="S106" s="251"/>
      <c r="T106" s="251"/>
      <c r="U106" s="251"/>
    </row>
    <row r="107" spans="1:21">
      <c r="A107" s="261" t="s">
        <v>36</v>
      </c>
      <c r="B107" s="258">
        <v>200</v>
      </c>
      <c r="C107" s="258">
        <v>200</v>
      </c>
      <c r="D107" s="258">
        <v>200</v>
      </c>
      <c r="E107" s="17" t="s">
        <v>37</v>
      </c>
      <c r="F107" s="185">
        <v>751</v>
      </c>
      <c r="G107" s="22">
        <v>143</v>
      </c>
      <c r="H107" s="22">
        <v>143</v>
      </c>
      <c r="I107" s="22">
        <v>143</v>
      </c>
      <c r="J107" s="22">
        <v>100</v>
      </c>
      <c r="K107" s="22">
        <v>100</v>
      </c>
      <c r="L107" s="22">
        <v>100</v>
      </c>
      <c r="M107" s="185">
        <f>G107*F107/1000</f>
        <v>107.393</v>
      </c>
      <c r="N107" s="185">
        <f>H107*F107/1000</f>
        <v>107.393</v>
      </c>
      <c r="O107" s="185">
        <f>I107*F107/1000</f>
        <v>107.393</v>
      </c>
      <c r="P107" s="251">
        <f>SUM(M107:M108)</f>
        <v>108.66800000000001</v>
      </c>
      <c r="Q107" s="251">
        <f>SUM(N107:N108)</f>
        <v>108.66800000000001</v>
      </c>
      <c r="R107" s="251">
        <f>SUM(O107:O108)</f>
        <v>108.66800000000001</v>
      </c>
      <c r="S107" s="256">
        <f>P107*1.5</f>
        <v>163.00200000000001</v>
      </c>
      <c r="T107" s="256">
        <f>Q107*1.5</f>
        <v>163.00200000000001</v>
      </c>
      <c r="U107" s="251"/>
    </row>
    <row r="108" spans="1:21">
      <c r="A108" s="261"/>
      <c r="B108" s="258"/>
      <c r="C108" s="258"/>
      <c r="D108" s="258"/>
      <c r="E108" s="47" t="s">
        <v>38</v>
      </c>
      <c r="F108" s="185">
        <v>425</v>
      </c>
      <c r="G108" s="18">
        <v>3</v>
      </c>
      <c r="H108" s="18">
        <v>3</v>
      </c>
      <c r="I108" s="18">
        <v>3</v>
      </c>
      <c r="J108" s="18">
        <v>3</v>
      </c>
      <c r="K108" s="18">
        <v>3</v>
      </c>
      <c r="L108" s="18">
        <v>3</v>
      </c>
      <c r="M108" s="185">
        <f>G108*F108/1000</f>
        <v>1.2749999999999999</v>
      </c>
      <c r="N108" s="185">
        <f>H108*F108/1000</f>
        <v>1.2749999999999999</v>
      </c>
      <c r="O108" s="185">
        <f>I108*F108/1000</f>
        <v>1.2749999999999999</v>
      </c>
      <c r="P108" s="251"/>
      <c r="Q108" s="251"/>
      <c r="R108" s="251"/>
      <c r="S108" s="256"/>
      <c r="T108" s="256"/>
      <c r="U108" s="251"/>
    </row>
    <row r="109" spans="1:21" ht="30">
      <c r="A109" s="35" t="s">
        <v>110</v>
      </c>
      <c r="B109" s="34">
        <v>30</v>
      </c>
      <c r="C109" s="34">
        <v>50</v>
      </c>
      <c r="D109" s="34">
        <v>50</v>
      </c>
      <c r="E109" s="35" t="s">
        <v>110</v>
      </c>
      <c r="F109" s="185">
        <v>434</v>
      </c>
      <c r="G109" s="18">
        <v>30</v>
      </c>
      <c r="H109" s="18">
        <v>50</v>
      </c>
      <c r="I109" s="18">
        <v>50</v>
      </c>
      <c r="J109" s="18">
        <v>30</v>
      </c>
      <c r="K109" s="18">
        <v>50</v>
      </c>
      <c r="L109" s="18">
        <v>50</v>
      </c>
      <c r="M109" s="185">
        <f t="shared" si="21"/>
        <v>13.02</v>
      </c>
      <c r="N109" s="185">
        <f t="shared" si="22"/>
        <v>21.7</v>
      </c>
      <c r="O109" s="185">
        <f>I109*F109/1000</f>
        <v>21.7</v>
      </c>
      <c r="P109" s="185">
        <f>SUM(M109)</f>
        <v>13.02</v>
      </c>
      <c r="Q109" s="185">
        <f>SUM(N109)</f>
        <v>21.7</v>
      </c>
      <c r="R109" s="185">
        <f>SUM(O109)</f>
        <v>21.7</v>
      </c>
      <c r="S109" s="185">
        <f>P109*1.5</f>
        <v>19.53</v>
      </c>
      <c r="T109" s="185">
        <f>Q109*1.5</f>
        <v>32.549999999999997</v>
      </c>
      <c r="U109" s="185">
        <f>R109*1.5</f>
        <v>32.549999999999997</v>
      </c>
    </row>
    <row r="110" spans="1:21">
      <c r="A110" s="255"/>
      <c r="B110" s="255"/>
      <c r="C110" s="255"/>
      <c r="D110" s="255"/>
      <c r="E110" s="255"/>
      <c r="F110" s="255"/>
      <c r="G110" s="255"/>
      <c r="H110" s="255"/>
      <c r="I110" s="255"/>
      <c r="J110" s="255"/>
      <c r="K110" s="255"/>
      <c r="L110" s="255"/>
      <c r="M110" s="255"/>
      <c r="N110" s="255"/>
      <c r="O110" s="255"/>
      <c r="P110" s="246">
        <f t="shared" ref="P110:U110" si="24">SUM(P87:P109)</f>
        <v>424.79859999999996</v>
      </c>
      <c r="Q110" s="246">
        <f t="shared" si="24"/>
        <v>492.25759999999991</v>
      </c>
      <c r="R110" s="246">
        <f t="shared" si="24"/>
        <v>551.23860000000002</v>
      </c>
      <c r="S110" s="246">
        <f t="shared" si="24"/>
        <v>637.19789999999989</v>
      </c>
      <c r="T110" s="246">
        <f t="shared" si="24"/>
        <v>738.38639999999987</v>
      </c>
      <c r="U110" s="246">
        <f t="shared" si="24"/>
        <v>663.85589999999991</v>
      </c>
    </row>
    <row r="111" spans="1:21" ht="15.7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2"/>
      <c r="Q111" s="2"/>
      <c r="R111" s="2"/>
      <c r="S111" s="2"/>
      <c r="T111" s="2"/>
      <c r="U111" s="2"/>
    </row>
    <row r="112" spans="1:21" ht="15.7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2"/>
      <c r="Q112" s="2"/>
      <c r="R112" s="2"/>
      <c r="S112" s="2"/>
      <c r="T112" s="2"/>
      <c r="U112" s="2"/>
    </row>
    <row r="113" spans="1:21" ht="15.7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2"/>
      <c r="Q113" s="2"/>
      <c r="R113" s="2"/>
      <c r="S113" s="2"/>
      <c r="T113" s="2"/>
      <c r="U113" s="2"/>
    </row>
    <row r="114" spans="1:21" ht="15.7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2"/>
      <c r="Q114" s="2"/>
      <c r="R114" s="2"/>
      <c r="S114" s="2"/>
      <c r="T114" s="2"/>
      <c r="U114" s="2"/>
    </row>
    <row r="115" spans="1:21" ht="15.7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2"/>
      <c r="Q115" s="2"/>
      <c r="R115" s="2"/>
      <c r="S115" s="2"/>
      <c r="T115" s="2"/>
      <c r="U115" s="2"/>
    </row>
    <row r="116" spans="1:21" ht="15.7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2"/>
    </row>
    <row r="117" spans="1:21" ht="15.7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2"/>
    </row>
    <row r="118" spans="1:21" ht="15.7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2"/>
    </row>
    <row r="119" spans="1:21" ht="15.7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2"/>
    </row>
    <row r="120" spans="1:2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</sheetData>
  <mergeCells count="199">
    <mergeCell ref="U82:U83"/>
    <mergeCell ref="P82:P83"/>
    <mergeCell ref="Q82:Q83"/>
    <mergeCell ref="R82:R83"/>
    <mergeCell ref="S82:S83"/>
    <mergeCell ref="T82:T83"/>
    <mergeCell ref="U72:U75"/>
    <mergeCell ref="P76:P80"/>
    <mergeCell ref="Q76:Q80"/>
    <mergeCell ref="R76:R80"/>
    <mergeCell ref="S76:S80"/>
    <mergeCell ref="T76:T80"/>
    <mergeCell ref="U76:U80"/>
    <mergeCell ref="P72:P75"/>
    <mergeCell ref="Q72:Q75"/>
    <mergeCell ref="R72:R75"/>
    <mergeCell ref="S72:S75"/>
    <mergeCell ref="T72:T75"/>
    <mergeCell ref="S59:S61"/>
    <mergeCell ref="T59:T61"/>
    <mergeCell ref="U59:U61"/>
    <mergeCell ref="P66:P71"/>
    <mergeCell ref="Q66:Q71"/>
    <mergeCell ref="R66:R71"/>
    <mergeCell ref="S66:S71"/>
    <mergeCell ref="T66:T71"/>
    <mergeCell ref="U66:U71"/>
    <mergeCell ref="Q59:Q61"/>
    <mergeCell ref="R59:R61"/>
    <mergeCell ref="U49:U55"/>
    <mergeCell ref="S56:S58"/>
    <mergeCell ref="T56:T58"/>
    <mergeCell ref="U56:U58"/>
    <mergeCell ref="S49:S55"/>
    <mergeCell ref="T49:T55"/>
    <mergeCell ref="C32:C37"/>
    <mergeCell ref="A44:A45"/>
    <mergeCell ref="B44:B45"/>
    <mergeCell ref="C44:C45"/>
    <mergeCell ref="D44:D45"/>
    <mergeCell ref="D32:D37"/>
    <mergeCell ref="U32:U37"/>
    <mergeCell ref="P44:P45"/>
    <mergeCell ref="Q44:Q45"/>
    <mergeCell ref="R44:R45"/>
    <mergeCell ref="S44:S45"/>
    <mergeCell ref="T44:T45"/>
    <mergeCell ref="U44:U45"/>
    <mergeCell ref="P49:P55"/>
    <mergeCell ref="Q49:Q55"/>
    <mergeCell ref="R49:R55"/>
    <mergeCell ref="Q56:Q58"/>
    <mergeCell ref="R56:R58"/>
    <mergeCell ref="T15:T20"/>
    <mergeCell ref="U15:U20"/>
    <mergeCell ref="S21:S22"/>
    <mergeCell ref="T21:T22"/>
    <mergeCell ref="U21:U22"/>
    <mergeCell ref="A47:O47"/>
    <mergeCell ref="P27:P31"/>
    <mergeCell ref="Q27:Q31"/>
    <mergeCell ref="R27:R31"/>
    <mergeCell ref="S27:S31"/>
    <mergeCell ref="T27:T31"/>
    <mergeCell ref="U27:U31"/>
    <mergeCell ref="P32:P37"/>
    <mergeCell ref="Q32:Q37"/>
    <mergeCell ref="R32:R37"/>
    <mergeCell ref="S32:S37"/>
    <mergeCell ref="T32:T37"/>
    <mergeCell ref="A27:A31"/>
    <mergeCell ref="B27:B31"/>
    <mergeCell ref="C27:C31"/>
    <mergeCell ref="D27:D31"/>
    <mergeCell ref="A32:A37"/>
    <mergeCell ref="B32:B37"/>
    <mergeCell ref="A26:U26"/>
    <mergeCell ref="Q15:Q20"/>
    <mergeCell ref="R15:R20"/>
    <mergeCell ref="P21:P22"/>
    <mergeCell ref="Q21:Q22"/>
    <mergeCell ref="R21:R22"/>
    <mergeCell ref="P8:R8"/>
    <mergeCell ref="S8:U8"/>
    <mergeCell ref="A10:U10"/>
    <mergeCell ref="A11:U11"/>
    <mergeCell ref="P12:P14"/>
    <mergeCell ref="Q12:Q14"/>
    <mergeCell ref="R12:R14"/>
    <mergeCell ref="A15:A20"/>
    <mergeCell ref="B15:B20"/>
    <mergeCell ref="C15:C20"/>
    <mergeCell ref="D15:D20"/>
    <mergeCell ref="A21:A22"/>
    <mergeCell ref="B21:B22"/>
    <mergeCell ref="C21:C22"/>
    <mergeCell ref="D21:D22"/>
    <mergeCell ref="S12:S14"/>
    <mergeCell ref="T12:T14"/>
    <mergeCell ref="U12:U14"/>
    <mergeCell ref="S15:S20"/>
    <mergeCell ref="D76:D80"/>
    <mergeCell ref="A76:A80"/>
    <mergeCell ref="B76:B80"/>
    <mergeCell ref="A87:A95"/>
    <mergeCell ref="B87:B95"/>
    <mergeCell ref="C87:C95"/>
    <mergeCell ref="A64:O64"/>
    <mergeCell ref="P15:P20"/>
    <mergeCell ref="A25:O25"/>
    <mergeCell ref="P56:P58"/>
    <mergeCell ref="A86:O86"/>
    <mergeCell ref="D59:D61"/>
    <mergeCell ref="A59:A61"/>
    <mergeCell ref="B59:B61"/>
    <mergeCell ref="C59:C61"/>
    <mergeCell ref="C76:C80"/>
    <mergeCell ref="D66:D71"/>
    <mergeCell ref="A82:A83"/>
    <mergeCell ref="B82:B83"/>
    <mergeCell ref="C82:C83"/>
    <mergeCell ref="D82:D83"/>
    <mergeCell ref="P59:P61"/>
    <mergeCell ref="A72:A75"/>
    <mergeCell ref="B72:B75"/>
    <mergeCell ref="D107:D108"/>
    <mergeCell ref="C107:C108"/>
    <mergeCell ref="B107:B108"/>
    <mergeCell ref="A107:A108"/>
    <mergeCell ref="A96:A106"/>
    <mergeCell ref="B96:B106"/>
    <mergeCell ref="C96:C106"/>
    <mergeCell ref="D96:D106"/>
    <mergeCell ref="D87:D95"/>
    <mergeCell ref="C72:C75"/>
    <mergeCell ref="D72:D75"/>
    <mergeCell ref="A65:O65"/>
    <mergeCell ref="A66:A71"/>
    <mergeCell ref="B66:B71"/>
    <mergeCell ref="A8:A9"/>
    <mergeCell ref="B8:D8"/>
    <mergeCell ref="E8:E9"/>
    <mergeCell ref="F8:F9"/>
    <mergeCell ref="G8:I8"/>
    <mergeCell ref="J8:L8"/>
    <mergeCell ref="M8:O8"/>
    <mergeCell ref="A12:A14"/>
    <mergeCell ref="B12:B14"/>
    <mergeCell ref="C12:C14"/>
    <mergeCell ref="D12:D14"/>
    <mergeCell ref="C66:C71"/>
    <mergeCell ref="S38:S40"/>
    <mergeCell ref="T38:T40"/>
    <mergeCell ref="U107:U108"/>
    <mergeCell ref="A110:O110"/>
    <mergeCell ref="P87:P95"/>
    <mergeCell ref="Q87:Q95"/>
    <mergeCell ref="R87:R95"/>
    <mergeCell ref="S87:S95"/>
    <mergeCell ref="T87:T95"/>
    <mergeCell ref="U87:U95"/>
    <mergeCell ref="P107:P108"/>
    <mergeCell ref="Q107:Q108"/>
    <mergeCell ref="R107:R108"/>
    <mergeCell ref="S107:S108"/>
    <mergeCell ref="T107:T108"/>
    <mergeCell ref="A56:A58"/>
    <mergeCell ref="B56:B58"/>
    <mergeCell ref="C56:C58"/>
    <mergeCell ref="D56:D58"/>
    <mergeCell ref="C49:C55"/>
    <mergeCell ref="D49:D55"/>
    <mergeCell ref="A49:A55"/>
    <mergeCell ref="B49:B55"/>
    <mergeCell ref="A48:U48"/>
    <mergeCell ref="P96:P106"/>
    <mergeCell ref="Q96:Q106"/>
    <mergeCell ref="R96:R106"/>
    <mergeCell ref="S96:S106"/>
    <mergeCell ref="T96:T106"/>
    <mergeCell ref="U96:U106"/>
    <mergeCell ref="U38:U40"/>
    <mergeCell ref="A41:A43"/>
    <mergeCell ref="B41:B43"/>
    <mergeCell ref="C41:C43"/>
    <mergeCell ref="D41:D43"/>
    <mergeCell ref="P41:P43"/>
    <mergeCell ref="Q41:Q43"/>
    <mergeCell ref="R41:R43"/>
    <mergeCell ref="S41:S43"/>
    <mergeCell ref="T41:T43"/>
    <mergeCell ref="U41:U43"/>
    <mergeCell ref="A38:A40"/>
    <mergeCell ref="B38:B40"/>
    <mergeCell ref="C38:C40"/>
    <mergeCell ref="D38:D40"/>
    <mergeCell ref="P38:P40"/>
    <mergeCell ref="Q38:Q40"/>
    <mergeCell ref="R38:R40"/>
  </mergeCells>
  <pageMargins left="0.31496062992125984" right="0.70866141732283472" top="0.35433070866141736" bottom="0.19685039370078741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14"/>
  <sheetViews>
    <sheetView view="pageBreakPreview" zoomScale="98" zoomScaleNormal="98" zoomScaleSheetLayoutView="98" workbookViewId="0">
      <selection activeCell="E76" sqref="E76"/>
    </sheetView>
  </sheetViews>
  <sheetFormatPr defaultRowHeight="15" outlineLevelCol="1"/>
  <cols>
    <col min="1" max="1" width="24.25" customWidth="1"/>
    <col min="5" max="5" width="27.125" customWidth="1"/>
    <col min="6" max="6" width="10.375" bestFit="1" customWidth="1"/>
    <col min="7" max="7" width="10.625" customWidth="1"/>
    <col min="8" max="8" width="10.125" customWidth="1"/>
    <col min="9" max="9" width="10.625" customWidth="1"/>
    <col min="10" max="10" width="10.25" customWidth="1"/>
    <col min="11" max="11" width="10.125" customWidth="1"/>
    <col min="12" max="12" width="9.75" customWidth="1"/>
    <col min="13" max="15" width="9.125" customWidth="1" outlineLevel="1"/>
    <col min="16" max="20" width="9.25" customWidth="1" outlineLevel="1"/>
    <col min="21" max="21" width="9.625" customWidth="1" outlineLevel="1"/>
  </cols>
  <sheetData>
    <row r="1" spans="1:24">
      <c r="A1" s="14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2"/>
      <c r="T1" s="2"/>
      <c r="U1" s="2"/>
      <c r="V1" s="2"/>
      <c r="W1" s="3"/>
    </row>
    <row r="2" spans="1:24" ht="15.75" thickBot="1">
      <c r="A2" s="14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2"/>
      <c r="T2" s="2"/>
      <c r="U2" s="2"/>
      <c r="V2" s="2"/>
      <c r="W2" s="3"/>
    </row>
    <row r="3" spans="1:24" ht="27.75" customHeight="1">
      <c r="A3" s="313" t="s">
        <v>0</v>
      </c>
      <c r="B3" s="315" t="s">
        <v>1</v>
      </c>
      <c r="C3" s="288"/>
      <c r="D3" s="316"/>
      <c r="E3" s="317" t="s">
        <v>2</v>
      </c>
      <c r="F3" s="319" t="s">
        <v>3</v>
      </c>
      <c r="G3" s="315" t="s">
        <v>4</v>
      </c>
      <c r="H3" s="288"/>
      <c r="I3" s="316"/>
      <c r="J3" s="315" t="s">
        <v>5</v>
      </c>
      <c r="K3" s="288"/>
      <c r="L3" s="316"/>
      <c r="M3" s="315" t="s">
        <v>108</v>
      </c>
      <c r="N3" s="288"/>
      <c r="O3" s="316"/>
      <c r="P3" s="296" t="s">
        <v>6</v>
      </c>
      <c r="Q3" s="297"/>
      <c r="R3" s="298"/>
      <c r="S3" s="299" t="s">
        <v>109</v>
      </c>
      <c r="T3" s="300"/>
      <c r="U3" s="301"/>
      <c r="V3" s="2"/>
      <c r="W3" s="3"/>
      <c r="X3" s="2"/>
    </row>
    <row r="4" spans="1:24" ht="15.75" thickBot="1">
      <c r="A4" s="314"/>
      <c r="B4" s="193" t="s">
        <v>13</v>
      </c>
      <c r="C4" s="193" t="s">
        <v>7</v>
      </c>
      <c r="D4" s="193" t="s">
        <v>8</v>
      </c>
      <c r="E4" s="318"/>
      <c r="F4" s="320"/>
      <c r="G4" s="193" t="s">
        <v>13</v>
      </c>
      <c r="H4" s="193" t="s">
        <v>7</v>
      </c>
      <c r="I4" s="193" t="s">
        <v>8</v>
      </c>
      <c r="J4" s="193" t="s">
        <v>13</v>
      </c>
      <c r="K4" s="193" t="s">
        <v>7</v>
      </c>
      <c r="L4" s="193" t="s">
        <v>8</v>
      </c>
      <c r="M4" s="193" t="s">
        <v>13</v>
      </c>
      <c r="N4" s="193" t="s">
        <v>7</v>
      </c>
      <c r="O4" s="11" t="s">
        <v>8</v>
      </c>
      <c r="P4" s="193" t="s">
        <v>13</v>
      </c>
      <c r="Q4" s="193" t="s">
        <v>7</v>
      </c>
      <c r="R4" s="11" t="s">
        <v>8</v>
      </c>
      <c r="S4" s="193" t="s">
        <v>13</v>
      </c>
      <c r="T4" s="193" t="s">
        <v>7</v>
      </c>
      <c r="U4" s="11" t="s">
        <v>8</v>
      </c>
      <c r="V4" s="2"/>
      <c r="W4" s="3"/>
      <c r="X4" s="2"/>
    </row>
    <row r="5" spans="1:24">
      <c r="A5" s="323" t="s">
        <v>87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5"/>
      <c r="P5" s="12"/>
      <c r="Q5" s="12"/>
      <c r="R5" s="12"/>
      <c r="S5" s="2"/>
      <c r="T5" s="2"/>
      <c r="U5" s="2"/>
      <c r="V5" s="2"/>
      <c r="W5" s="3"/>
      <c r="X5" s="2"/>
    </row>
    <row r="6" spans="1:24" ht="18.75" customHeight="1" thickBot="1">
      <c r="A6" s="326" t="s">
        <v>9</v>
      </c>
      <c r="B6" s="327"/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8"/>
      <c r="P6" s="12"/>
      <c r="Q6" s="12"/>
      <c r="R6" s="12"/>
      <c r="S6" s="2"/>
      <c r="T6" s="2"/>
      <c r="U6" s="2"/>
      <c r="V6" s="2"/>
      <c r="W6" s="3"/>
      <c r="X6" s="2"/>
    </row>
    <row r="7" spans="1:24" ht="14.25" customHeight="1">
      <c r="A7" s="253" t="s">
        <v>134</v>
      </c>
      <c r="B7" s="254">
        <v>70</v>
      </c>
      <c r="C7" s="254">
        <v>90</v>
      </c>
      <c r="D7" s="254">
        <v>100</v>
      </c>
      <c r="E7" s="17" t="s">
        <v>53</v>
      </c>
      <c r="F7" s="185">
        <v>1900</v>
      </c>
      <c r="G7" s="18">
        <v>76</v>
      </c>
      <c r="H7" s="18">
        <v>80</v>
      </c>
      <c r="I7" s="18">
        <v>80</v>
      </c>
      <c r="J7" s="18">
        <v>70</v>
      </c>
      <c r="K7" s="18">
        <v>75</v>
      </c>
      <c r="L7" s="18">
        <v>75</v>
      </c>
      <c r="M7" s="185">
        <f t="shared" ref="M7:M13" si="0">G7*F7/1000</f>
        <v>144.4</v>
      </c>
      <c r="N7" s="185">
        <f t="shared" ref="N7:N13" si="1">H7*F7/1000</f>
        <v>152</v>
      </c>
      <c r="O7" s="185">
        <f t="shared" ref="O7:O13" si="2">I7*F7/1000</f>
        <v>152</v>
      </c>
      <c r="P7" s="251">
        <f>SUM(M7:M13)</f>
        <v>186.00300000000001</v>
      </c>
      <c r="Q7" s="251">
        <f>SUM(N7:N13)</f>
        <v>196.99</v>
      </c>
      <c r="R7" s="251">
        <f>SUM(O7:O13)</f>
        <v>183.46799999999999</v>
      </c>
      <c r="S7" s="256">
        <f>P7*1.5</f>
        <v>279.00450000000001</v>
      </c>
      <c r="T7" s="256">
        <f>Q7*1.5</f>
        <v>295.48500000000001</v>
      </c>
      <c r="U7" s="256">
        <f>R7*1.5</f>
        <v>275.202</v>
      </c>
      <c r="V7" s="2"/>
      <c r="W7" s="3"/>
      <c r="X7" s="2"/>
    </row>
    <row r="8" spans="1:24" ht="18.75" customHeight="1">
      <c r="A8" s="253"/>
      <c r="B8" s="254"/>
      <c r="C8" s="254"/>
      <c r="D8" s="254"/>
      <c r="E8" s="28" t="s">
        <v>10</v>
      </c>
      <c r="F8" s="185">
        <v>169</v>
      </c>
      <c r="G8" s="18">
        <v>20</v>
      </c>
      <c r="H8" s="18">
        <v>23</v>
      </c>
      <c r="I8" s="18">
        <v>25</v>
      </c>
      <c r="J8" s="18">
        <v>16</v>
      </c>
      <c r="K8" s="18">
        <v>19</v>
      </c>
      <c r="L8" s="18">
        <v>20</v>
      </c>
      <c r="M8" s="185">
        <f t="shared" si="0"/>
        <v>3.38</v>
      </c>
      <c r="N8" s="185">
        <f t="shared" si="1"/>
        <v>3.887</v>
      </c>
      <c r="O8" s="185">
        <f t="shared" si="2"/>
        <v>4.2249999999999996</v>
      </c>
      <c r="P8" s="251"/>
      <c r="Q8" s="251"/>
      <c r="R8" s="251"/>
      <c r="S8" s="256"/>
      <c r="T8" s="256"/>
      <c r="U8" s="256"/>
      <c r="V8" s="2"/>
      <c r="W8" s="3"/>
      <c r="X8" s="2"/>
    </row>
    <row r="9" spans="1:24" ht="18.75" customHeight="1">
      <c r="A9" s="253"/>
      <c r="B9" s="254"/>
      <c r="C9" s="254"/>
      <c r="D9" s="254"/>
      <c r="E9" s="17" t="s">
        <v>34</v>
      </c>
      <c r="F9" s="185">
        <v>160</v>
      </c>
      <c r="G9" s="18">
        <v>15</v>
      </c>
      <c r="H9" s="18">
        <v>18</v>
      </c>
      <c r="I9" s="18">
        <v>20</v>
      </c>
      <c r="J9" s="18">
        <v>12</v>
      </c>
      <c r="K9" s="18">
        <v>15</v>
      </c>
      <c r="L9" s="18">
        <v>17</v>
      </c>
      <c r="M9" s="185">
        <f t="shared" si="0"/>
        <v>2.4</v>
      </c>
      <c r="N9" s="185">
        <f t="shared" si="1"/>
        <v>2.88</v>
      </c>
      <c r="O9" s="185">
        <f t="shared" si="2"/>
        <v>3.2</v>
      </c>
      <c r="P9" s="251"/>
      <c r="Q9" s="251"/>
      <c r="R9" s="251"/>
      <c r="S9" s="256"/>
      <c r="T9" s="256"/>
      <c r="U9" s="256"/>
      <c r="V9" s="2"/>
      <c r="W9" s="3"/>
      <c r="X9" s="2"/>
    </row>
    <row r="10" spans="1:24" ht="18.75" customHeight="1">
      <c r="A10" s="253"/>
      <c r="B10" s="254"/>
      <c r="C10" s="254"/>
      <c r="D10" s="254"/>
      <c r="E10" s="17" t="s">
        <v>77</v>
      </c>
      <c r="F10" s="185">
        <v>1345</v>
      </c>
      <c r="G10" s="18">
        <v>3</v>
      </c>
      <c r="H10" s="18">
        <v>3</v>
      </c>
      <c r="I10" s="18">
        <v>3</v>
      </c>
      <c r="J10" s="18">
        <v>3</v>
      </c>
      <c r="K10" s="18">
        <v>3</v>
      </c>
      <c r="L10" s="18">
        <v>3</v>
      </c>
      <c r="M10" s="185">
        <f t="shared" si="0"/>
        <v>4.0350000000000001</v>
      </c>
      <c r="N10" s="185">
        <f t="shared" si="1"/>
        <v>4.0350000000000001</v>
      </c>
      <c r="O10" s="185">
        <f t="shared" si="2"/>
        <v>4.0350000000000001</v>
      </c>
      <c r="P10" s="251"/>
      <c r="Q10" s="251"/>
      <c r="R10" s="251"/>
      <c r="S10" s="256"/>
      <c r="T10" s="256"/>
      <c r="U10" s="256"/>
      <c r="V10" s="2"/>
      <c r="W10" s="3"/>
      <c r="X10" s="2"/>
    </row>
    <row r="11" spans="1:24" ht="16.5" customHeight="1">
      <c r="A11" s="253"/>
      <c r="B11" s="254"/>
      <c r="C11" s="254"/>
      <c r="D11" s="254"/>
      <c r="E11" s="17" t="s">
        <v>84</v>
      </c>
      <c r="F11" s="185">
        <v>800</v>
      </c>
      <c r="G11" s="18">
        <v>20</v>
      </c>
      <c r="H11" s="18">
        <v>23</v>
      </c>
      <c r="I11" s="18">
        <v>25</v>
      </c>
      <c r="J11" s="18">
        <v>17</v>
      </c>
      <c r="K11" s="18">
        <v>19</v>
      </c>
      <c r="L11" s="18">
        <v>20</v>
      </c>
      <c r="M11" s="185">
        <f t="shared" si="0"/>
        <v>16</v>
      </c>
      <c r="N11" s="185">
        <f t="shared" si="1"/>
        <v>18.399999999999999</v>
      </c>
      <c r="O11" s="185">
        <f t="shared" si="2"/>
        <v>20</v>
      </c>
      <c r="P11" s="251"/>
      <c r="Q11" s="251"/>
      <c r="R11" s="251"/>
      <c r="S11" s="256"/>
      <c r="T11" s="256"/>
      <c r="U11" s="256"/>
      <c r="V11" s="2"/>
      <c r="W11" s="3"/>
      <c r="X11" s="2"/>
    </row>
    <row r="12" spans="1:24" ht="16.5" customHeight="1">
      <c r="A12" s="253"/>
      <c r="B12" s="254"/>
      <c r="C12" s="254"/>
      <c r="D12" s="254"/>
      <c r="E12" s="17" t="s">
        <v>14</v>
      </c>
      <c r="F12" s="185">
        <v>5260</v>
      </c>
      <c r="G12" s="18">
        <v>3</v>
      </c>
      <c r="H12" s="18">
        <v>3</v>
      </c>
      <c r="I12" s="18">
        <v>0</v>
      </c>
      <c r="J12" s="18">
        <v>3</v>
      </c>
      <c r="K12" s="18">
        <v>3</v>
      </c>
      <c r="L12" s="18">
        <v>3</v>
      </c>
      <c r="M12" s="185">
        <f t="shared" si="0"/>
        <v>15.78</v>
      </c>
      <c r="N12" s="185">
        <f t="shared" si="1"/>
        <v>15.78</v>
      </c>
      <c r="O12" s="185">
        <f t="shared" si="2"/>
        <v>0</v>
      </c>
      <c r="P12" s="251"/>
      <c r="Q12" s="251"/>
      <c r="R12" s="251"/>
      <c r="S12" s="256"/>
      <c r="T12" s="256"/>
      <c r="U12" s="256"/>
      <c r="V12" s="2"/>
      <c r="W12" s="3"/>
      <c r="X12" s="2"/>
    </row>
    <row r="13" spans="1:24" ht="16.5" customHeight="1">
      <c r="A13" s="253"/>
      <c r="B13" s="254"/>
      <c r="C13" s="254"/>
      <c r="D13" s="254"/>
      <c r="E13" s="19" t="s">
        <v>28</v>
      </c>
      <c r="F13" s="185">
        <v>80</v>
      </c>
      <c r="G13" s="20">
        <v>0.1</v>
      </c>
      <c r="H13" s="20">
        <v>0.1</v>
      </c>
      <c r="I13" s="20">
        <v>0.1</v>
      </c>
      <c r="J13" s="20">
        <v>0.1</v>
      </c>
      <c r="K13" s="20">
        <v>0.1</v>
      </c>
      <c r="L13" s="20">
        <v>0.1</v>
      </c>
      <c r="M13" s="185">
        <f t="shared" si="0"/>
        <v>8.0000000000000002E-3</v>
      </c>
      <c r="N13" s="185">
        <f t="shared" si="1"/>
        <v>8.0000000000000002E-3</v>
      </c>
      <c r="O13" s="185">
        <f t="shared" si="2"/>
        <v>8.0000000000000002E-3</v>
      </c>
      <c r="P13" s="251"/>
      <c r="Q13" s="251"/>
      <c r="R13" s="251"/>
      <c r="S13" s="256"/>
      <c r="T13" s="256"/>
      <c r="U13" s="256"/>
      <c r="V13" s="2"/>
      <c r="W13" s="3"/>
      <c r="X13" s="2"/>
    </row>
    <row r="14" spans="1:24" ht="16.5" customHeight="1">
      <c r="A14" s="253" t="s">
        <v>135</v>
      </c>
      <c r="B14" s="254">
        <v>130</v>
      </c>
      <c r="C14" s="254">
        <v>150</v>
      </c>
      <c r="D14" s="254">
        <v>180</v>
      </c>
      <c r="E14" s="30" t="s">
        <v>136</v>
      </c>
      <c r="F14" s="185">
        <v>435</v>
      </c>
      <c r="G14" s="18">
        <v>30</v>
      </c>
      <c r="H14" s="18">
        <v>38</v>
      </c>
      <c r="I14" s="18">
        <v>45</v>
      </c>
      <c r="J14" s="18">
        <v>30</v>
      </c>
      <c r="K14" s="18">
        <v>38</v>
      </c>
      <c r="L14" s="18">
        <v>45</v>
      </c>
      <c r="M14" s="185">
        <f t="shared" ref="M14:M23" si="3">G14*F14/1000</f>
        <v>13.05</v>
      </c>
      <c r="N14" s="185">
        <f t="shared" ref="N14:N23" si="4">H14*F14/1000</f>
        <v>16.53</v>
      </c>
      <c r="O14" s="185">
        <f>I14*F14/1000</f>
        <v>19.574999999999999</v>
      </c>
      <c r="P14" s="251">
        <f>SUM(M14:M19)</f>
        <v>83.421720000000008</v>
      </c>
      <c r="Q14" s="251">
        <f>SUM(N14:N19)</f>
        <v>100.26671999999999</v>
      </c>
      <c r="R14" s="251">
        <f>SUM(O14:O19)</f>
        <v>116.67671999999999</v>
      </c>
      <c r="S14" s="256">
        <f>P14*1.5</f>
        <v>125.13258000000002</v>
      </c>
      <c r="T14" s="256">
        <f>Q14*1.5</f>
        <v>150.40008</v>
      </c>
      <c r="U14" s="256">
        <f>R14*1.5</f>
        <v>175.01507999999998</v>
      </c>
      <c r="V14" s="2"/>
      <c r="W14" s="3"/>
      <c r="X14" s="2"/>
    </row>
    <row r="15" spans="1:24" ht="15.75">
      <c r="A15" s="253"/>
      <c r="B15" s="254"/>
      <c r="C15" s="254"/>
      <c r="D15" s="254"/>
      <c r="E15" s="30" t="s">
        <v>35</v>
      </c>
      <c r="F15" s="185">
        <v>169</v>
      </c>
      <c r="G15" s="18">
        <v>60</v>
      </c>
      <c r="H15" s="18">
        <v>65</v>
      </c>
      <c r="I15" s="18">
        <v>70</v>
      </c>
      <c r="J15" s="18">
        <v>54</v>
      </c>
      <c r="K15" s="18">
        <v>59</v>
      </c>
      <c r="L15" s="18">
        <v>66</v>
      </c>
      <c r="M15" s="185">
        <f t="shared" si="3"/>
        <v>10.14</v>
      </c>
      <c r="N15" s="185">
        <f t="shared" si="4"/>
        <v>10.984999999999999</v>
      </c>
      <c r="O15" s="185">
        <f>I15*F15/1000</f>
        <v>11.83</v>
      </c>
      <c r="P15" s="251"/>
      <c r="Q15" s="251"/>
      <c r="R15" s="251"/>
      <c r="S15" s="256"/>
      <c r="T15" s="256"/>
      <c r="U15" s="256"/>
      <c r="V15" s="2"/>
      <c r="W15" s="3"/>
      <c r="X15" s="2"/>
    </row>
    <row r="16" spans="1:24">
      <c r="A16" s="253"/>
      <c r="B16" s="254"/>
      <c r="C16" s="254"/>
      <c r="D16" s="254"/>
      <c r="E16" s="69" t="s">
        <v>112</v>
      </c>
      <c r="F16" s="185">
        <v>1000</v>
      </c>
      <c r="G16" s="22">
        <v>20</v>
      </c>
      <c r="H16" s="22">
        <v>22</v>
      </c>
      <c r="I16" s="22">
        <v>24</v>
      </c>
      <c r="J16" s="22">
        <v>18</v>
      </c>
      <c r="K16" s="22">
        <v>20</v>
      </c>
      <c r="L16" s="22">
        <v>22</v>
      </c>
      <c r="M16" s="185">
        <f t="shared" si="3"/>
        <v>20</v>
      </c>
      <c r="N16" s="185">
        <f t="shared" si="4"/>
        <v>22</v>
      </c>
      <c r="O16" s="185">
        <f>I16*F16/1000</f>
        <v>24</v>
      </c>
      <c r="P16" s="251"/>
      <c r="Q16" s="251"/>
      <c r="R16" s="251"/>
      <c r="S16" s="256"/>
      <c r="T16" s="256"/>
      <c r="U16" s="256"/>
      <c r="V16" s="2"/>
      <c r="W16" s="3"/>
      <c r="X16" s="2"/>
    </row>
    <row r="17" spans="1:24">
      <c r="A17" s="253"/>
      <c r="B17" s="254"/>
      <c r="C17" s="254"/>
      <c r="D17" s="254"/>
      <c r="E17" s="58" t="s">
        <v>14</v>
      </c>
      <c r="F17" s="42">
        <v>5260</v>
      </c>
      <c r="G17" s="18">
        <v>3</v>
      </c>
      <c r="H17" s="18">
        <v>5</v>
      </c>
      <c r="I17" s="18">
        <v>7</v>
      </c>
      <c r="J17" s="18">
        <v>3</v>
      </c>
      <c r="K17" s="18">
        <v>5</v>
      </c>
      <c r="L17" s="18">
        <v>7</v>
      </c>
      <c r="M17" s="185">
        <f t="shared" si="3"/>
        <v>15.78</v>
      </c>
      <c r="N17" s="185">
        <f t="shared" si="4"/>
        <v>26.3</v>
      </c>
      <c r="O17" s="185">
        <f>I17*F17/1000</f>
        <v>36.82</v>
      </c>
      <c r="P17" s="251"/>
      <c r="Q17" s="251"/>
      <c r="R17" s="251"/>
      <c r="S17" s="256"/>
      <c r="T17" s="256"/>
      <c r="U17" s="256"/>
      <c r="V17" s="2"/>
      <c r="W17" s="3"/>
      <c r="X17" s="2"/>
    </row>
    <row r="18" spans="1:24" ht="15.75">
      <c r="A18" s="253"/>
      <c r="B18" s="254"/>
      <c r="C18" s="254"/>
      <c r="D18" s="254"/>
      <c r="E18" s="30" t="s">
        <v>28</v>
      </c>
      <c r="F18" s="185">
        <v>80</v>
      </c>
      <c r="G18" s="20">
        <v>0.1</v>
      </c>
      <c r="H18" s="20">
        <v>0.1</v>
      </c>
      <c r="I18" s="20">
        <v>0.1</v>
      </c>
      <c r="J18" s="20">
        <v>0.1</v>
      </c>
      <c r="K18" s="20">
        <v>0.1</v>
      </c>
      <c r="L18" s="20">
        <v>0.1</v>
      </c>
      <c r="M18" s="185">
        <f t="shared" si="3"/>
        <v>8.0000000000000002E-3</v>
      </c>
      <c r="N18" s="185">
        <f t="shared" si="4"/>
        <v>8.0000000000000002E-3</v>
      </c>
      <c r="O18" s="185">
        <f>I18*F18/1000</f>
        <v>8.0000000000000002E-3</v>
      </c>
      <c r="P18" s="251"/>
      <c r="Q18" s="251"/>
      <c r="R18" s="251"/>
      <c r="S18" s="256"/>
      <c r="T18" s="256"/>
      <c r="U18" s="256"/>
      <c r="V18" s="2"/>
      <c r="W18" s="3"/>
      <c r="X18" s="2"/>
    </row>
    <row r="19" spans="1:24" ht="15.75">
      <c r="A19" s="253" t="s">
        <v>54</v>
      </c>
      <c r="B19" s="254">
        <v>200</v>
      </c>
      <c r="C19" s="254">
        <v>200</v>
      </c>
      <c r="D19" s="254">
        <v>200</v>
      </c>
      <c r="E19" s="19" t="s">
        <v>55</v>
      </c>
      <c r="F19" s="185">
        <v>3491.96</v>
      </c>
      <c r="G19" s="18">
        <v>7</v>
      </c>
      <c r="H19" s="18">
        <v>7</v>
      </c>
      <c r="I19" s="18">
        <v>7</v>
      </c>
      <c r="J19" s="18">
        <v>7</v>
      </c>
      <c r="K19" s="18">
        <v>7</v>
      </c>
      <c r="L19" s="18">
        <v>7</v>
      </c>
      <c r="M19" s="185">
        <f t="shared" si="3"/>
        <v>24.443720000000003</v>
      </c>
      <c r="N19" s="185">
        <f t="shared" si="4"/>
        <v>24.443720000000003</v>
      </c>
      <c r="O19" s="185">
        <f>G19*F19/1000</f>
        <v>24.443720000000003</v>
      </c>
      <c r="P19" s="251">
        <f>SUM(M19:M21)</f>
        <v>100.77872000000001</v>
      </c>
      <c r="Q19" s="251">
        <f>SUM(N19:N21)</f>
        <v>100.77872000000001</v>
      </c>
      <c r="R19" s="251">
        <f>SUM(O19:O21)</f>
        <v>100.77872000000001</v>
      </c>
      <c r="S19" s="256">
        <f>P19*1.5</f>
        <v>151.16808</v>
      </c>
      <c r="T19" s="256">
        <f>Q19*1.5</f>
        <v>151.16808</v>
      </c>
      <c r="U19" s="256">
        <f>R19*1.5</f>
        <v>151.16808</v>
      </c>
      <c r="V19" s="2"/>
      <c r="W19" s="3"/>
      <c r="X19" s="2"/>
    </row>
    <row r="20" spans="1:24" ht="15.75">
      <c r="A20" s="253"/>
      <c r="B20" s="254"/>
      <c r="C20" s="254"/>
      <c r="D20" s="254"/>
      <c r="E20" s="19" t="s">
        <v>70</v>
      </c>
      <c r="F20" s="185">
        <v>417</v>
      </c>
      <c r="G20" s="18">
        <v>180</v>
      </c>
      <c r="H20" s="18">
        <v>180</v>
      </c>
      <c r="I20" s="18">
        <v>180</v>
      </c>
      <c r="J20" s="18">
        <v>180</v>
      </c>
      <c r="K20" s="18">
        <v>180</v>
      </c>
      <c r="L20" s="18">
        <v>180</v>
      </c>
      <c r="M20" s="185">
        <f t="shared" si="3"/>
        <v>75.06</v>
      </c>
      <c r="N20" s="185">
        <f t="shared" si="4"/>
        <v>75.06</v>
      </c>
      <c r="O20" s="185">
        <f>G20*F20/1000</f>
        <v>75.06</v>
      </c>
      <c r="P20" s="251"/>
      <c r="Q20" s="251"/>
      <c r="R20" s="251"/>
      <c r="S20" s="256"/>
      <c r="T20" s="256"/>
      <c r="U20" s="256"/>
      <c r="V20" s="2"/>
      <c r="W20" s="3"/>
      <c r="X20" s="2"/>
    </row>
    <row r="21" spans="1:24" ht="15.75">
      <c r="A21" s="253"/>
      <c r="B21" s="254"/>
      <c r="C21" s="254"/>
      <c r="D21" s="254"/>
      <c r="E21" s="19" t="s">
        <v>38</v>
      </c>
      <c r="F21" s="185">
        <v>425</v>
      </c>
      <c r="G21" s="18">
        <v>3</v>
      </c>
      <c r="H21" s="18">
        <v>3</v>
      </c>
      <c r="I21" s="18">
        <v>3</v>
      </c>
      <c r="J21" s="18">
        <v>3</v>
      </c>
      <c r="K21" s="18">
        <v>3</v>
      </c>
      <c r="L21" s="18">
        <v>3</v>
      </c>
      <c r="M21" s="185">
        <f t="shared" si="3"/>
        <v>1.2749999999999999</v>
      </c>
      <c r="N21" s="185">
        <f t="shared" si="4"/>
        <v>1.2749999999999999</v>
      </c>
      <c r="O21" s="185">
        <f>G21*F21/1000</f>
        <v>1.2749999999999999</v>
      </c>
      <c r="P21" s="251"/>
      <c r="Q21" s="251"/>
      <c r="R21" s="251"/>
      <c r="S21" s="256"/>
      <c r="T21" s="256"/>
      <c r="U21" s="256"/>
      <c r="V21" s="2"/>
      <c r="W21" s="3"/>
      <c r="X21" s="2"/>
    </row>
    <row r="22" spans="1:24" ht="15.75">
      <c r="A22" s="27" t="s">
        <v>158</v>
      </c>
      <c r="B22" s="22">
        <v>120</v>
      </c>
      <c r="C22" s="22">
        <v>120</v>
      </c>
      <c r="D22" s="22">
        <v>120</v>
      </c>
      <c r="E22" s="19" t="s">
        <v>51</v>
      </c>
      <c r="F22" s="185">
        <v>751</v>
      </c>
      <c r="G22" s="81">
        <v>150</v>
      </c>
      <c r="H22" s="81">
        <v>150</v>
      </c>
      <c r="I22" s="81">
        <v>150</v>
      </c>
      <c r="J22" s="18">
        <v>120</v>
      </c>
      <c r="K22" s="18">
        <v>120</v>
      </c>
      <c r="L22" s="18">
        <v>120</v>
      </c>
      <c r="M22" s="185">
        <f t="shared" si="3"/>
        <v>112.65</v>
      </c>
      <c r="N22" s="185">
        <f t="shared" si="4"/>
        <v>112.65</v>
      </c>
      <c r="O22" s="185">
        <f>I22*F22/1000</f>
        <v>112.65</v>
      </c>
      <c r="P22" s="185">
        <f t="shared" ref="P22:R23" si="5">SUM(M22)</f>
        <v>112.65</v>
      </c>
      <c r="Q22" s="185">
        <f t="shared" si="5"/>
        <v>112.65</v>
      </c>
      <c r="R22" s="185">
        <f t="shared" si="5"/>
        <v>112.65</v>
      </c>
      <c r="S22" s="186">
        <f t="shared" ref="S22:U23" si="6">P22*1.5</f>
        <v>168.97500000000002</v>
      </c>
      <c r="T22" s="186">
        <f t="shared" si="6"/>
        <v>168.97500000000002</v>
      </c>
      <c r="U22" s="186">
        <f t="shared" si="6"/>
        <v>168.97500000000002</v>
      </c>
      <c r="V22" s="2"/>
      <c r="W22" s="3"/>
      <c r="X22" s="2"/>
    </row>
    <row r="23" spans="1:24" ht="30.75" thickBot="1">
      <c r="A23" s="33" t="s">
        <v>110</v>
      </c>
      <c r="B23" s="34">
        <v>30</v>
      </c>
      <c r="C23" s="34">
        <v>50</v>
      </c>
      <c r="D23" s="34">
        <v>50</v>
      </c>
      <c r="E23" s="35" t="s">
        <v>110</v>
      </c>
      <c r="F23" s="22">
        <v>440</v>
      </c>
      <c r="G23" s="18">
        <v>30</v>
      </c>
      <c r="H23" s="18">
        <v>50</v>
      </c>
      <c r="I23" s="18">
        <v>50</v>
      </c>
      <c r="J23" s="18">
        <v>30</v>
      </c>
      <c r="K23" s="18">
        <v>50</v>
      </c>
      <c r="L23" s="18">
        <v>50</v>
      </c>
      <c r="M23" s="185">
        <f t="shared" si="3"/>
        <v>13.2</v>
      </c>
      <c r="N23" s="185">
        <f t="shared" si="4"/>
        <v>22</v>
      </c>
      <c r="O23" s="185">
        <f>I23*F23/1000</f>
        <v>22</v>
      </c>
      <c r="P23" s="52">
        <f t="shared" si="5"/>
        <v>13.2</v>
      </c>
      <c r="Q23" s="52">
        <f t="shared" si="5"/>
        <v>22</v>
      </c>
      <c r="R23" s="52">
        <f t="shared" si="5"/>
        <v>22</v>
      </c>
      <c r="S23" s="181">
        <f t="shared" si="6"/>
        <v>19.799999999999997</v>
      </c>
      <c r="T23" s="188">
        <f t="shared" si="6"/>
        <v>33</v>
      </c>
      <c r="U23" s="53">
        <f t="shared" si="6"/>
        <v>33</v>
      </c>
      <c r="V23" s="2"/>
      <c r="W23" s="3"/>
      <c r="X23" s="2"/>
    </row>
    <row r="24" spans="1:24" ht="15.75" thickBot="1">
      <c r="A24" s="302"/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54">
        <f t="shared" ref="P24:U24" si="7">SUM(P7:P23)</f>
        <v>496.05344000000008</v>
      </c>
      <c r="Q24" s="54">
        <f t="shared" si="7"/>
        <v>532.68543999999997</v>
      </c>
      <c r="R24" s="54">
        <f t="shared" si="7"/>
        <v>535.57344000000001</v>
      </c>
      <c r="S24" s="54">
        <f t="shared" si="7"/>
        <v>744.08015999999998</v>
      </c>
      <c r="T24" s="54">
        <f t="shared" si="7"/>
        <v>799.02816000000007</v>
      </c>
      <c r="U24" s="54">
        <f t="shared" si="7"/>
        <v>803.36016000000006</v>
      </c>
      <c r="V24" s="2"/>
      <c r="W24" s="3"/>
      <c r="X24" s="2"/>
    </row>
    <row r="25" spans="1:24" ht="15.75" thickBot="1">
      <c r="A25" s="286" t="s">
        <v>49</v>
      </c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8"/>
      <c r="V25" s="2"/>
      <c r="W25" s="3"/>
      <c r="X25" s="2"/>
    </row>
    <row r="26" spans="1:24">
      <c r="A26" s="321" t="s">
        <v>89</v>
      </c>
      <c r="B26" s="322">
        <v>200</v>
      </c>
      <c r="C26" s="322">
        <v>220</v>
      </c>
      <c r="D26" s="322">
        <v>250</v>
      </c>
      <c r="E26" s="24" t="s">
        <v>153</v>
      </c>
      <c r="F26" s="189">
        <v>4320</v>
      </c>
      <c r="G26" s="25">
        <v>74</v>
      </c>
      <c r="H26" s="25">
        <v>83</v>
      </c>
      <c r="I26" s="25">
        <v>92</v>
      </c>
      <c r="J26" s="25">
        <v>70</v>
      </c>
      <c r="K26" s="25">
        <v>80</v>
      </c>
      <c r="L26" s="25">
        <v>90</v>
      </c>
      <c r="M26" s="189">
        <f t="shared" ref="M26:M35" si="8">G26*F26/1000</f>
        <v>319.68</v>
      </c>
      <c r="N26" s="189">
        <f t="shared" ref="N26:N35" si="9">H26*F26/1000</f>
        <v>358.56</v>
      </c>
      <c r="O26" s="189">
        <f t="shared" ref="O26:O35" si="10">I26*F26/1000</f>
        <v>397.44</v>
      </c>
      <c r="P26" s="305">
        <f>SUM(M26:M35)</f>
        <v>387.08</v>
      </c>
      <c r="Q26" s="305">
        <f>SUM(N26:N35)</f>
        <v>438.4199999999999</v>
      </c>
      <c r="R26" s="305">
        <f>SUM(O26:O35)</f>
        <v>495.048</v>
      </c>
      <c r="S26" s="306">
        <f>P26*1.5</f>
        <v>580.62</v>
      </c>
      <c r="T26" s="308">
        <f>Q26*1.5</f>
        <v>657.62999999999988</v>
      </c>
      <c r="U26" s="281">
        <f>R26*1.5</f>
        <v>742.572</v>
      </c>
      <c r="V26" s="2"/>
      <c r="W26" s="3"/>
      <c r="X26" s="2"/>
    </row>
    <row r="27" spans="1:24">
      <c r="A27" s="284"/>
      <c r="B27" s="254"/>
      <c r="C27" s="254"/>
      <c r="D27" s="254"/>
      <c r="E27" s="58" t="s">
        <v>14</v>
      </c>
      <c r="F27" s="185">
        <v>5260</v>
      </c>
      <c r="G27" s="18">
        <v>3</v>
      </c>
      <c r="H27" s="18">
        <v>3</v>
      </c>
      <c r="I27" s="18">
        <v>5</v>
      </c>
      <c r="J27" s="18">
        <v>3</v>
      </c>
      <c r="K27" s="18">
        <v>3</v>
      </c>
      <c r="L27" s="18">
        <v>5</v>
      </c>
      <c r="M27" s="185">
        <f t="shared" si="8"/>
        <v>15.78</v>
      </c>
      <c r="N27" s="185">
        <f t="shared" si="9"/>
        <v>15.78</v>
      </c>
      <c r="O27" s="185">
        <f t="shared" si="10"/>
        <v>26.3</v>
      </c>
      <c r="P27" s="251"/>
      <c r="Q27" s="251"/>
      <c r="R27" s="251"/>
      <c r="S27" s="307"/>
      <c r="T27" s="309"/>
      <c r="U27" s="282"/>
      <c r="V27" s="2"/>
      <c r="W27" s="3"/>
      <c r="X27" s="2"/>
    </row>
    <row r="28" spans="1:24">
      <c r="A28" s="284"/>
      <c r="B28" s="254"/>
      <c r="C28" s="254"/>
      <c r="D28" s="254"/>
      <c r="E28" s="58" t="s">
        <v>60</v>
      </c>
      <c r="F28" s="185">
        <v>174</v>
      </c>
      <c r="G28" s="18">
        <v>160</v>
      </c>
      <c r="H28" s="18">
        <v>170</v>
      </c>
      <c r="I28" s="18">
        <v>200</v>
      </c>
      <c r="J28" s="18">
        <v>112</v>
      </c>
      <c r="K28" s="18">
        <v>125</v>
      </c>
      <c r="L28" s="18">
        <v>140</v>
      </c>
      <c r="M28" s="185">
        <f t="shared" si="8"/>
        <v>27.84</v>
      </c>
      <c r="N28" s="185">
        <f t="shared" si="9"/>
        <v>29.58</v>
      </c>
      <c r="O28" s="185">
        <f t="shared" si="10"/>
        <v>34.799999999999997</v>
      </c>
      <c r="P28" s="251"/>
      <c r="Q28" s="251"/>
      <c r="R28" s="251"/>
      <c r="S28" s="307"/>
      <c r="T28" s="309"/>
      <c r="U28" s="282"/>
      <c r="V28" s="2"/>
      <c r="W28" s="3"/>
      <c r="X28" s="2"/>
    </row>
    <row r="29" spans="1:24">
      <c r="A29" s="284"/>
      <c r="B29" s="254"/>
      <c r="C29" s="254"/>
      <c r="D29" s="254"/>
      <c r="E29" s="58" t="s">
        <v>52</v>
      </c>
      <c r="F29" s="185">
        <v>365</v>
      </c>
      <c r="G29" s="18">
        <v>8</v>
      </c>
      <c r="H29" s="18">
        <v>10</v>
      </c>
      <c r="I29" s="18">
        <v>10</v>
      </c>
      <c r="J29" s="18">
        <v>8</v>
      </c>
      <c r="K29" s="18">
        <v>10</v>
      </c>
      <c r="L29" s="18">
        <v>10</v>
      </c>
      <c r="M29" s="185">
        <f t="shared" si="8"/>
        <v>2.92</v>
      </c>
      <c r="N29" s="185">
        <f t="shared" si="9"/>
        <v>3.65</v>
      </c>
      <c r="O29" s="185">
        <f t="shared" si="10"/>
        <v>3.65</v>
      </c>
      <c r="P29" s="251"/>
      <c r="Q29" s="251"/>
      <c r="R29" s="251"/>
      <c r="S29" s="307"/>
      <c r="T29" s="309"/>
      <c r="U29" s="282"/>
      <c r="V29" s="2"/>
      <c r="W29" s="3"/>
      <c r="X29" s="2"/>
    </row>
    <row r="30" spans="1:24">
      <c r="A30" s="284"/>
      <c r="B30" s="254"/>
      <c r="C30" s="254"/>
      <c r="D30" s="254"/>
      <c r="E30" s="58" t="s">
        <v>90</v>
      </c>
      <c r="F30" s="185">
        <v>159</v>
      </c>
      <c r="G30" s="18">
        <v>3</v>
      </c>
      <c r="H30" s="18">
        <v>3</v>
      </c>
      <c r="I30" s="18">
        <v>5</v>
      </c>
      <c r="J30" s="18">
        <v>3</v>
      </c>
      <c r="K30" s="18">
        <v>3</v>
      </c>
      <c r="L30" s="18">
        <v>5</v>
      </c>
      <c r="M30" s="185">
        <f t="shared" si="8"/>
        <v>0.47699999999999998</v>
      </c>
      <c r="N30" s="185">
        <f t="shared" si="9"/>
        <v>0.47699999999999998</v>
      </c>
      <c r="O30" s="185">
        <f t="shared" si="10"/>
        <v>0.79500000000000004</v>
      </c>
      <c r="P30" s="251"/>
      <c r="Q30" s="251"/>
      <c r="R30" s="251"/>
      <c r="S30" s="307"/>
      <c r="T30" s="309"/>
      <c r="U30" s="282"/>
      <c r="V30" s="2"/>
      <c r="W30" s="3"/>
      <c r="X30" s="2"/>
    </row>
    <row r="31" spans="1:24">
      <c r="A31" s="284"/>
      <c r="B31" s="254"/>
      <c r="C31" s="254"/>
      <c r="D31" s="254"/>
      <c r="E31" s="58" t="s">
        <v>76</v>
      </c>
      <c r="F31" s="185">
        <v>2103</v>
      </c>
      <c r="G31" s="18">
        <v>5</v>
      </c>
      <c r="H31" s="18">
        <v>10</v>
      </c>
      <c r="I31" s="18">
        <v>10</v>
      </c>
      <c r="J31" s="18">
        <v>5</v>
      </c>
      <c r="K31" s="18">
        <v>10</v>
      </c>
      <c r="L31" s="18">
        <v>10</v>
      </c>
      <c r="M31" s="185">
        <f t="shared" si="8"/>
        <v>10.515000000000001</v>
      </c>
      <c r="N31" s="185">
        <f t="shared" si="9"/>
        <v>21.03</v>
      </c>
      <c r="O31" s="185">
        <f t="shared" si="10"/>
        <v>21.03</v>
      </c>
      <c r="P31" s="251"/>
      <c r="Q31" s="251"/>
      <c r="R31" s="251"/>
      <c r="S31" s="307"/>
      <c r="T31" s="309"/>
      <c r="U31" s="282"/>
      <c r="V31" s="2"/>
      <c r="W31" s="3"/>
      <c r="X31" s="2"/>
    </row>
    <row r="32" spans="1:24">
      <c r="A32" s="284"/>
      <c r="B32" s="254"/>
      <c r="C32" s="254"/>
      <c r="D32" s="254"/>
      <c r="E32" s="17" t="s">
        <v>34</v>
      </c>
      <c r="F32" s="185">
        <v>160</v>
      </c>
      <c r="G32" s="22">
        <v>10</v>
      </c>
      <c r="H32" s="22">
        <v>12</v>
      </c>
      <c r="I32" s="20">
        <v>12</v>
      </c>
      <c r="J32" s="22">
        <v>9</v>
      </c>
      <c r="K32" s="22">
        <v>11</v>
      </c>
      <c r="L32" s="20">
        <v>11</v>
      </c>
      <c r="M32" s="185">
        <f t="shared" si="8"/>
        <v>1.6</v>
      </c>
      <c r="N32" s="185">
        <f t="shared" si="9"/>
        <v>1.92</v>
      </c>
      <c r="O32" s="185">
        <f t="shared" si="10"/>
        <v>1.92</v>
      </c>
      <c r="P32" s="251"/>
      <c r="Q32" s="251"/>
      <c r="R32" s="251"/>
      <c r="S32" s="307"/>
      <c r="T32" s="309"/>
      <c r="U32" s="282"/>
      <c r="V32" s="2"/>
      <c r="W32" s="3"/>
      <c r="X32" s="2"/>
    </row>
    <row r="33" spans="1:24">
      <c r="A33" s="284"/>
      <c r="B33" s="254"/>
      <c r="C33" s="254"/>
      <c r="D33" s="254"/>
      <c r="E33" s="59" t="s">
        <v>77</v>
      </c>
      <c r="F33" s="185">
        <v>1345</v>
      </c>
      <c r="G33" s="22">
        <v>3</v>
      </c>
      <c r="H33" s="22">
        <v>3</v>
      </c>
      <c r="I33" s="20">
        <v>3</v>
      </c>
      <c r="J33" s="22">
        <v>3</v>
      </c>
      <c r="K33" s="22">
        <v>3</v>
      </c>
      <c r="L33" s="20">
        <v>3</v>
      </c>
      <c r="M33" s="185">
        <f t="shared" si="8"/>
        <v>4.0350000000000001</v>
      </c>
      <c r="N33" s="185">
        <f t="shared" si="9"/>
        <v>4.0350000000000001</v>
      </c>
      <c r="O33" s="185">
        <f t="shared" si="10"/>
        <v>4.0350000000000001</v>
      </c>
      <c r="P33" s="251"/>
      <c r="Q33" s="251"/>
      <c r="R33" s="251"/>
      <c r="S33" s="307"/>
      <c r="T33" s="309"/>
      <c r="U33" s="282"/>
      <c r="V33" s="2"/>
      <c r="W33" s="3"/>
      <c r="X33" s="2"/>
    </row>
    <row r="34" spans="1:24">
      <c r="A34" s="284"/>
      <c r="B34" s="254"/>
      <c r="C34" s="254"/>
      <c r="D34" s="254"/>
      <c r="E34" s="17" t="s">
        <v>10</v>
      </c>
      <c r="F34" s="185">
        <v>169</v>
      </c>
      <c r="G34" s="18">
        <v>25</v>
      </c>
      <c r="H34" s="18">
        <v>20</v>
      </c>
      <c r="I34" s="18">
        <v>30</v>
      </c>
      <c r="J34" s="18">
        <v>20</v>
      </c>
      <c r="K34" s="18">
        <v>17</v>
      </c>
      <c r="L34" s="18">
        <v>25</v>
      </c>
      <c r="M34" s="185">
        <f t="shared" si="8"/>
        <v>4.2249999999999996</v>
      </c>
      <c r="N34" s="185">
        <f t="shared" si="9"/>
        <v>3.38</v>
      </c>
      <c r="O34" s="185">
        <f t="shared" si="10"/>
        <v>5.07</v>
      </c>
      <c r="P34" s="251"/>
      <c r="Q34" s="251"/>
      <c r="R34" s="251"/>
      <c r="S34" s="307"/>
      <c r="T34" s="309"/>
      <c r="U34" s="282"/>
      <c r="V34" s="2"/>
      <c r="W34" s="3"/>
      <c r="X34" s="2"/>
    </row>
    <row r="35" spans="1:24" ht="15.75">
      <c r="A35" s="284"/>
      <c r="B35" s="254"/>
      <c r="C35" s="254"/>
      <c r="D35" s="254"/>
      <c r="E35" s="19" t="s">
        <v>28</v>
      </c>
      <c r="F35" s="185">
        <v>80</v>
      </c>
      <c r="G35" s="20">
        <v>0.1</v>
      </c>
      <c r="H35" s="20">
        <v>0.1</v>
      </c>
      <c r="I35" s="20">
        <v>0.1</v>
      </c>
      <c r="J35" s="20">
        <v>0.1</v>
      </c>
      <c r="K35" s="20">
        <v>0.1</v>
      </c>
      <c r="L35" s="20">
        <v>0.1</v>
      </c>
      <c r="M35" s="185">
        <f t="shared" si="8"/>
        <v>8.0000000000000002E-3</v>
      </c>
      <c r="N35" s="185">
        <f t="shared" si="9"/>
        <v>8.0000000000000002E-3</v>
      </c>
      <c r="O35" s="185">
        <f t="shared" si="10"/>
        <v>8.0000000000000002E-3</v>
      </c>
      <c r="P35" s="251"/>
      <c r="Q35" s="251"/>
      <c r="R35" s="251"/>
      <c r="S35" s="307"/>
      <c r="T35" s="310"/>
      <c r="U35" s="283"/>
      <c r="V35" s="2"/>
      <c r="W35" s="3"/>
      <c r="X35" s="2"/>
    </row>
    <row r="36" spans="1:24" ht="15.75">
      <c r="A36" s="275" t="s">
        <v>93</v>
      </c>
      <c r="B36" s="273">
        <v>20</v>
      </c>
      <c r="C36" s="273">
        <v>20</v>
      </c>
      <c r="D36" s="273">
        <v>20</v>
      </c>
      <c r="E36" s="19" t="s">
        <v>76</v>
      </c>
      <c r="F36" s="185">
        <v>2103</v>
      </c>
      <c r="G36" s="18">
        <v>10</v>
      </c>
      <c r="H36" s="18">
        <v>10</v>
      </c>
      <c r="I36" s="18">
        <v>10</v>
      </c>
      <c r="J36" s="18">
        <v>10</v>
      </c>
      <c r="K36" s="18">
        <v>10</v>
      </c>
      <c r="L36" s="18">
        <v>10</v>
      </c>
      <c r="M36" s="181">
        <f t="shared" ref="M36:M41" si="11">G36*F36/1000</f>
        <v>21.03</v>
      </c>
      <c r="N36" s="181">
        <f t="shared" ref="N36:N41" si="12">H36*F36/1000</f>
        <v>21.03</v>
      </c>
      <c r="O36" s="194">
        <f t="shared" ref="O36:O41" si="13">I36*F36/1000</f>
        <v>21.03</v>
      </c>
      <c r="P36" s="265">
        <f>SUM(M36:M38)</f>
        <v>31.868000000000002</v>
      </c>
      <c r="Q36" s="265">
        <f>SUM(N36:N38)</f>
        <v>31.868000000000002</v>
      </c>
      <c r="R36" s="265">
        <f>SUM(O36:O38)</f>
        <v>31.868000000000002</v>
      </c>
      <c r="S36" s="281">
        <f>P36*1.5</f>
        <v>47.802000000000007</v>
      </c>
      <c r="T36" s="281">
        <f>Q36*1.5</f>
        <v>47.802000000000007</v>
      </c>
      <c r="U36" s="271">
        <f>R36*1.5</f>
        <v>47.802000000000007</v>
      </c>
      <c r="V36" s="2"/>
      <c r="W36" s="3"/>
      <c r="X36" s="2"/>
    </row>
    <row r="37" spans="1:24" ht="15.75">
      <c r="A37" s="276"/>
      <c r="B37" s="274"/>
      <c r="C37" s="274"/>
      <c r="D37" s="274"/>
      <c r="E37" s="19" t="s">
        <v>75</v>
      </c>
      <c r="F37" s="185">
        <v>159</v>
      </c>
      <c r="G37" s="20">
        <v>2</v>
      </c>
      <c r="H37" s="20">
        <v>2</v>
      </c>
      <c r="I37" s="20">
        <v>2</v>
      </c>
      <c r="J37" s="20">
        <v>2</v>
      </c>
      <c r="K37" s="20">
        <v>2</v>
      </c>
      <c r="L37" s="20">
        <v>2</v>
      </c>
      <c r="M37" s="181">
        <f t="shared" si="11"/>
        <v>0.318</v>
      </c>
      <c r="N37" s="181">
        <f t="shared" si="12"/>
        <v>0.318</v>
      </c>
      <c r="O37" s="194">
        <f t="shared" si="13"/>
        <v>0.318</v>
      </c>
      <c r="P37" s="267"/>
      <c r="Q37" s="267"/>
      <c r="R37" s="267"/>
      <c r="S37" s="282"/>
      <c r="T37" s="282"/>
      <c r="U37" s="295"/>
      <c r="V37" s="2"/>
      <c r="W37" s="3"/>
      <c r="X37" s="2"/>
    </row>
    <row r="38" spans="1:24" ht="15.75">
      <c r="A38" s="276"/>
      <c r="B38" s="274"/>
      <c r="C38" s="274"/>
      <c r="D38" s="274"/>
      <c r="E38" s="60" t="s">
        <v>14</v>
      </c>
      <c r="F38" s="181">
        <v>5260</v>
      </c>
      <c r="G38" s="20">
        <v>2</v>
      </c>
      <c r="H38" s="20">
        <v>2</v>
      </c>
      <c r="I38" s="20">
        <v>2</v>
      </c>
      <c r="J38" s="20">
        <v>2</v>
      </c>
      <c r="K38" s="20">
        <v>2</v>
      </c>
      <c r="L38" s="20">
        <v>2</v>
      </c>
      <c r="M38" s="181">
        <f t="shared" si="11"/>
        <v>10.52</v>
      </c>
      <c r="N38" s="181">
        <f t="shared" si="12"/>
        <v>10.52</v>
      </c>
      <c r="O38" s="194">
        <f t="shared" si="13"/>
        <v>10.52</v>
      </c>
      <c r="P38" s="266"/>
      <c r="Q38" s="266"/>
      <c r="R38" s="266"/>
      <c r="S38" s="283"/>
      <c r="T38" s="283"/>
      <c r="U38" s="272"/>
      <c r="V38" s="2"/>
      <c r="W38" s="3"/>
      <c r="X38" s="2"/>
    </row>
    <row r="39" spans="1:24">
      <c r="A39" s="284" t="s">
        <v>43</v>
      </c>
      <c r="B39" s="254">
        <v>200</v>
      </c>
      <c r="C39" s="254">
        <v>200</v>
      </c>
      <c r="D39" s="254">
        <v>200</v>
      </c>
      <c r="E39" s="28" t="s">
        <v>44</v>
      </c>
      <c r="F39" s="185">
        <v>630</v>
      </c>
      <c r="G39" s="22">
        <v>20</v>
      </c>
      <c r="H39" s="22">
        <v>20</v>
      </c>
      <c r="I39" s="22">
        <v>20</v>
      </c>
      <c r="J39" s="22">
        <v>20</v>
      </c>
      <c r="K39" s="22">
        <v>20</v>
      </c>
      <c r="L39" s="22">
        <v>20</v>
      </c>
      <c r="M39" s="181">
        <f t="shared" si="11"/>
        <v>12.6</v>
      </c>
      <c r="N39" s="181">
        <f t="shared" si="12"/>
        <v>12.6</v>
      </c>
      <c r="O39" s="194">
        <f t="shared" si="13"/>
        <v>12.6</v>
      </c>
      <c r="P39" s="265">
        <f>SUM(M39:M40)</f>
        <v>13.875</v>
      </c>
      <c r="Q39" s="265">
        <f>SUM(N39:N40)</f>
        <v>13.875</v>
      </c>
      <c r="R39" s="265">
        <f>SUM(O39:O40)</f>
        <v>13.875</v>
      </c>
      <c r="S39" s="265">
        <f>P39*1.5</f>
        <v>20.8125</v>
      </c>
      <c r="T39" s="265">
        <f>Q39*1.5</f>
        <v>20.8125</v>
      </c>
      <c r="U39" s="311">
        <f>R39*1.5</f>
        <v>20.8125</v>
      </c>
      <c r="V39" s="2"/>
      <c r="W39" s="3"/>
      <c r="X39" s="2"/>
    </row>
    <row r="40" spans="1:24">
      <c r="A40" s="284"/>
      <c r="B40" s="254"/>
      <c r="C40" s="254"/>
      <c r="D40" s="254"/>
      <c r="E40" s="29" t="s">
        <v>32</v>
      </c>
      <c r="F40" s="185">
        <v>425</v>
      </c>
      <c r="G40" s="18">
        <v>3</v>
      </c>
      <c r="H40" s="18">
        <v>3</v>
      </c>
      <c r="I40" s="18">
        <v>3</v>
      </c>
      <c r="J40" s="18">
        <v>3</v>
      </c>
      <c r="K40" s="18">
        <v>3</v>
      </c>
      <c r="L40" s="18">
        <v>3</v>
      </c>
      <c r="M40" s="181">
        <f t="shared" si="11"/>
        <v>1.2749999999999999</v>
      </c>
      <c r="N40" s="181">
        <f t="shared" si="12"/>
        <v>1.2749999999999999</v>
      </c>
      <c r="O40" s="194">
        <f t="shared" si="13"/>
        <v>1.2749999999999999</v>
      </c>
      <c r="P40" s="266"/>
      <c r="Q40" s="266"/>
      <c r="R40" s="266"/>
      <c r="S40" s="266"/>
      <c r="T40" s="266"/>
      <c r="U40" s="312"/>
      <c r="V40" s="2"/>
      <c r="W40" s="3"/>
      <c r="X40" s="2"/>
    </row>
    <row r="41" spans="1:24" ht="30.75" thickBot="1">
      <c r="A41" s="33" t="s">
        <v>110</v>
      </c>
      <c r="B41" s="34">
        <v>30</v>
      </c>
      <c r="C41" s="34">
        <v>50</v>
      </c>
      <c r="D41" s="34">
        <v>50</v>
      </c>
      <c r="E41" s="35" t="s">
        <v>110</v>
      </c>
      <c r="F41" s="34">
        <v>440</v>
      </c>
      <c r="G41" s="43">
        <v>30</v>
      </c>
      <c r="H41" s="43">
        <v>50</v>
      </c>
      <c r="I41" s="43">
        <v>50</v>
      </c>
      <c r="J41" s="43">
        <v>30</v>
      </c>
      <c r="K41" s="43">
        <v>50</v>
      </c>
      <c r="L41" s="43">
        <v>50</v>
      </c>
      <c r="M41" s="185">
        <f t="shared" si="11"/>
        <v>13.2</v>
      </c>
      <c r="N41" s="185">
        <f t="shared" si="12"/>
        <v>22</v>
      </c>
      <c r="O41" s="185">
        <f t="shared" si="13"/>
        <v>22</v>
      </c>
      <c r="P41" s="181">
        <f>SUM(M41)</f>
        <v>13.2</v>
      </c>
      <c r="Q41" s="181">
        <f>SUM(N41)</f>
        <v>22</v>
      </c>
      <c r="R41" s="181">
        <f>SUM(O41)</f>
        <v>22</v>
      </c>
      <c r="S41" s="183">
        <f>P41*1.5</f>
        <v>19.799999999999997</v>
      </c>
      <c r="T41" s="180">
        <f>Q41*1.5</f>
        <v>33</v>
      </c>
      <c r="U41" s="196">
        <f>R41*1.5</f>
        <v>33</v>
      </c>
      <c r="V41" s="2"/>
      <c r="W41" s="3"/>
      <c r="X41" s="2"/>
    </row>
    <row r="42" spans="1:24" ht="15.75" thickBot="1">
      <c r="A42" s="302"/>
      <c r="B42" s="303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4"/>
      <c r="P42" s="54">
        <f t="shared" ref="P42:U42" si="14">SUM(P26:P41)</f>
        <v>446.02299999999997</v>
      </c>
      <c r="Q42" s="55">
        <f t="shared" si="14"/>
        <v>506.1629999999999</v>
      </c>
      <c r="R42" s="55">
        <f t="shared" si="14"/>
        <v>562.79100000000005</v>
      </c>
      <c r="S42" s="55">
        <f t="shared" si="14"/>
        <v>669.03449999999998</v>
      </c>
      <c r="T42" s="56">
        <f t="shared" si="14"/>
        <v>759.2444999999999</v>
      </c>
      <c r="U42" s="57">
        <f t="shared" si="14"/>
        <v>844.18650000000002</v>
      </c>
      <c r="V42" s="2"/>
      <c r="W42" s="3"/>
      <c r="X42" s="2"/>
    </row>
    <row r="43" spans="1:24" ht="15.75" thickBot="1">
      <c r="A43" s="286" t="s">
        <v>33</v>
      </c>
      <c r="B43" s="287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"/>
      <c r="W43" s="3"/>
      <c r="X43" s="2"/>
    </row>
    <row r="44" spans="1:24">
      <c r="A44" s="333" t="s">
        <v>65</v>
      </c>
      <c r="B44" s="336" t="s">
        <v>24</v>
      </c>
      <c r="C44" s="336" t="s">
        <v>25</v>
      </c>
      <c r="D44" s="337" t="s">
        <v>26</v>
      </c>
      <c r="E44" s="133" t="s">
        <v>10</v>
      </c>
      <c r="F44" s="213">
        <v>169</v>
      </c>
      <c r="G44" s="209">
        <v>70</v>
      </c>
      <c r="H44" s="25">
        <v>90</v>
      </c>
      <c r="I44" s="25">
        <v>115</v>
      </c>
      <c r="J44" s="25">
        <v>55</v>
      </c>
      <c r="K44" s="25">
        <v>66</v>
      </c>
      <c r="L44" s="25">
        <v>92</v>
      </c>
      <c r="M44" s="187">
        <f>G44*F44/1000</f>
        <v>11.83</v>
      </c>
      <c r="N44" s="187">
        <f>H44*F44/1000</f>
        <v>15.21</v>
      </c>
      <c r="O44" s="48">
        <f>I44*F44/1000</f>
        <v>19.434999999999999</v>
      </c>
      <c r="P44" s="265">
        <f>SUM(M44:M47)</f>
        <v>52.976999999999997</v>
      </c>
      <c r="Q44" s="265">
        <f>SUM(N44:N47)</f>
        <v>74.552999999999997</v>
      </c>
      <c r="R44" s="265">
        <f>SUM(O44:O47)</f>
        <v>106.46799999999999</v>
      </c>
      <c r="S44" s="265">
        <f>P44*1.5</f>
        <v>79.465499999999992</v>
      </c>
      <c r="T44" s="265">
        <f>Q44*1.5</f>
        <v>111.8295</v>
      </c>
      <c r="U44" s="265">
        <f>R44*1.5</f>
        <v>159.702</v>
      </c>
      <c r="V44" s="2"/>
      <c r="W44" s="3"/>
      <c r="X44" s="2"/>
    </row>
    <row r="45" spans="1:24">
      <c r="A45" s="334"/>
      <c r="B45" s="279"/>
      <c r="C45" s="279"/>
      <c r="D45" s="338"/>
      <c r="E45" s="74" t="s">
        <v>80</v>
      </c>
      <c r="F45" s="76">
        <v>5538</v>
      </c>
      <c r="G45" s="90">
        <v>7</v>
      </c>
      <c r="H45" s="18">
        <v>10</v>
      </c>
      <c r="I45" s="18">
        <v>15</v>
      </c>
      <c r="J45" s="18">
        <v>7</v>
      </c>
      <c r="K45" s="18">
        <v>10</v>
      </c>
      <c r="L45" s="18">
        <v>15</v>
      </c>
      <c r="M45" s="185">
        <f t="shared" ref="M45:M56" si="15">G45*F45/1000</f>
        <v>38.765999999999998</v>
      </c>
      <c r="N45" s="185">
        <f t="shared" ref="N45:N56" si="16">H45*F45/1000</f>
        <v>55.38</v>
      </c>
      <c r="O45" s="185">
        <f t="shared" ref="O45:O56" si="17">I45*F45/1000</f>
        <v>83.07</v>
      </c>
      <c r="P45" s="267"/>
      <c r="Q45" s="267"/>
      <c r="R45" s="267"/>
      <c r="S45" s="267"/>
      <c r="T45" s="267"/>
      <c r="U45" s="267"/>
      <c r="V45" s="2"/>
      <c r="W45" s="3"/>
      <c r="X45" s="2"/>
    </row>
    <row r="46" spans="1:24">
      <c r="A46" s="334"/>
      <c r="B46" s="279"/>
      <c r="C46" s="279"/>
      <c r="D46" s="338"/>
      <c r="E46" s="74" t="s">
        <v>12</v>
      </c>
      <c r="F46" s="76">
        <v>791</v>
      </c>
      <c r="G46" s="90">
        <v>3</v>
      </c>
      <c r="H46" s="22">
        <v>5</v>
      </c>
      <c r="I46" s="22">
        <v>5</v>
      </c>
      <c r="J46" s="22">
        <v>3</v>
      </c>
      <c r="K46" s="22">
        <v>5</v>
      </c>
      <c r="L46" s="22">
        <v>5</v>
      </c>
      <c r="M46" s="185">
        <f t="shared" si="15"/>
        <v>2.3730000000000002</v>
      </c>
      <c r="N46" s="185">
        <f t="shared" si="16"/>
        <v>3.9550000000000001</v>
      </c>
      <c r="O46" s="185">
        <f t="shared" si="17"/>
        <v>3.9550000000000001</v>
      </c>
      <c r="P46" s="267"/>
      <c r="Q46" s="267"/>
      <c r="R46" s="267"/>
      <c r="S46" s="267"/>
      <c r="T46" s="267"/>
      <c r="U46" s="267"/>
      <c r="V46" s="2"/>
      <c r="W46" s="3"/>
      <c r="X46" s="2"/>
    </row>
    <row r="47" spans="1:24" ht="16.5" thickBot="1">
      <c r="A47" s="335"/>
      <c r="B47" s="280"/>
      <c r="C47" s="280"/>
      <c r="D47" s="339"/>
      <c r="E47" s="75" t="s">
        <v>28</v>
      </c>
      <c r="F47" s="76">
        <v>80</v>
      </c>
      <c r="G47" s="90">
        <v>0.1</v>
      </c>
      <c r="H47" s="22">
        <v>0.1</v>
      </c>
      <c r="I47" s="22">
        <v>0.1</v>
      </c>
      <c r="J47" s="22">
        <v>0.1</v>
      </c>
      <c r="K47" s="22">
        <v>0.1</v>
      </c>
      <c r="L47" s="22">
        <v>0.1</v>
      </c>
      <c r="M47" s="185">
        <f t="shared" si="15"/>
        <v>8.0000000000000002E-3</v>
      </c>
      <c r="N47" s="185">
        <f t="shared" si="16"/>
        <v>8.0000000000000002E-3</v>
      </c>
      <c r="O47" s="185">
        <f t="shared" si="17"/>
        <v>8.0000000000000002E-3</v>
      </c>
      <c r="P47" s="266"/>
      <c r="Q47" s="266"/>
      <c r="R47" s="266"/>
      <c r="S47" s="266"/>
      <c r="T47" s="266"/>
      <c r="U47" s="266"/>
      <c r="V47" s="2"/>
      <c r="W47" s="3"/>
      <c r="X47" s="2"/>
    </row>
    <row r="48" spans="1:24">
      <c r="A48" s="329" t="s">
        <v>133</v>
      </c>
      <c r="B48" s="331" t="s">
        <v>46</v>
      </c>
      <c r="C48" s="331" t="s">
        <v>47</v>
      </c>
      <c r="D48" s="331" t="s">
        <v>48</v>
      </c>
      <c r="E48" s="73" t="s">
        <v>53</v>
      </c>
      <c r="F48" s="189">
        <v>1900</v>
      </c>
      <c r="G48" s="25">
        <v>75</v>
      </c>
      <c r="H48" s="25">
        <v>80</v>
      </c>
      <c r="I48" s="25">
        <v>80</v>
      </c>
      <c r="J48" s="25">
        <v>71</v>
      </c>
      <c r="K48" s="25">
        <v>76</v>
      </c>
      <c r="L48" s="25">
        <v>76</v>
      </c>
      <c r="M48" s="189">
        <f t="shared" si="15"/>
        <v>142.5</v>
      </c>
      <c r="N48" s="189">
        <f t="shared" si="16"/>
        <v>152</v>
      </c>
      <c r="O48" s="40">
        <f t="shared" si="17"/>
        <v>152</v>
      </c>
      <c r="P48" s="292">
        <f>SUM(M48:M56)</f>
        <v>202.74159999999998</v>
      </c>
      <c r="Q48" s="292">
        <f>SUM(N48:N56)</f>
        <v>215.44260000000003</v>
      </c>
      <c r="R48" s="292">
        <f>SUM(O48:O56)</f>
        <v>215.44260000000003</v>
      </c>
      <c r="S48" s="293">
        <f>P48*1.5</f>
        <v>304.11239999999998</v>
      </c>
      <c r="T48" s="293">
        <f>Q48*1.5</f>
        <v>323.16390000000001</v>
      </c>
      <c r="U48" s="294">
        <f>R48*1.5</f>
        <v>323.16390000000001</v>
      </c>
      <c r="V48" s="2"/>
      <c r="W48" s="3"/>
      <c r="X48" s="2"/>
    </row>
    <row r="49" spans="1:24">
      <c r="A49" s="330"/>
      <c r="B49" s="332"/>
      <c r="C49" s="332"/>
      <c r="D49" s="332"/>
      <c r="E49" s="74" t="s">
        <v>11</v>
      </c>
      <c r="F49" s="34">
        <v>160</v>
      </c>
      <c r="G49" s="18">
        <v>20</v>
      </c>
      <c r="H49" s="18">
        <v>23</v>
      </c>
      <c r="I49" s="18">
        <v>23</v>
      </c>
      <c r="J49" s="18">
        <v>17</v>
      </c>
      <c r="K49" s="18">
        <v>20</v>
      </c>
      <c r="L49" s="18">
        <v>20</v>
      </c>
      <c r="M49" s="185">
        <f t="shared" si="15"/>
        <v>3.2</v>
      </c>
      <c r="N49" s="185">
        <f t="shared" si="16"/>
        <v>3.68</v>
      </c>
      <c r="O49" s="23">
        <f t="shared" si="17"/>
        <v>3.68</v>
      </c>
      <c r="P49" s="267"/>
      <c r="Q49" s="267"/>
      <c r="R49" s="267"/>
      <c r="S49" s="282"/>
      <c r="T49" s="282"/>
      <c r="U49" s="295"/>
      <c r="V49" s="2"/>
      <c r="W49" s="3"/>
      <c r="X49" s="2"/>
    </row>
    <row r="50" spans="1:24">
      <c r="A50" s="330"/>
      <c r="B50" s="332"/>
      <c r="C50" s="332"/>
      <c r="D50" s="332"/>
      <c r="E50" s="74" t="s">
        <v>10</v>
      </c>
      <c r="F50" s="34">
        <v>169</v>
      </c>
      <c r="G50" s="18">
        <v>25</v>
      </c>
      <c r="H50" s="18">
        <v>25</v>
      </c>
      <c r="I50" s="18">
        <v>25</v>
      </c>
      <c r="J50" s="18">
        <v>20</v>
      </c>
      <c r="K50" s="18">
        <v>21</v>
      </c>
      <c r="L50" s="18">
        <v>21</v>
      </c>
      <c r="M50" s="185">
        <f t="shared" si="15"/>
        <v>4.2249999999999996</v>
      </c>
      <c r="N50" s="185">
        <f t="shared" si="16"/>
        <v>4.2249999999999996</v>
      </c>
      <c r="O50" s="23">
        <f t="shared" si="17"/>
        <v>4.2249999999999996</v>
      </c>
      <c r="P50" s="267"/>
      <c r="Q50" s="267"/>
      <c r="R50" s="267"/>
      <c r="S50" s="282"/>
      <c r="T50" s="282"/>
      <c r="U50" s="295"/>
      <c r="V50" s="2"/>
      <c r="W50" s="3"/>
      <c r="X50" s="2"/>
    </row>
    <row r="51" spans="1:24">
      <c r="A51" s="330"/>
      <c r="B51" s="332"/>
      <c r="C51" s="332"/>
      <c r="D51" s="332"/>
      <c r="E51" s="74" t="s">
        <v>71</v>
      </c>
      <c r="F51" s="34">
        <v>193</v>
      </c>
      <c r="G51" s="18">
        <v>80</v>
      </c>
      <c r="H51" s="18">
        <v>90</v>
      </c>
      <c r="I51" s="18">
        <v>90</v>
      </c>
      <c r="J51" s="18">
        <v>60</v>
      </c>
      <c r="K51" s="18">
        <v>67</v>
      </c>
      <c r="L51" s="18">
        <v>67</v>
      </c>
      <c r="M51" s="185">
        <f t="shared" si="15"/>
        <v>15.44</v>
      </c>
      <c r="N51" s="185">
        <f t="shared" si="16"/>
        <v>17.37</v>
      </c>
      <c r="O51" s="23">
        <f t="shared" si="17"/>
        <v>17.37</v>
      </c>
      <c r="P51" s="267"/>
      <c r="Q51" s="267"/>
      <c r="R51" s="267"/>
      <c r="S51" s="282"/>
      <c r="T51" s="282"/>
      <c r="U51" s="295"/>
      <c r="V51" s="2"/>
      <c r="W51" s="3"/>
      <c r="X51" s="2"/>
    </row>
    <row r="52" spans="1:24">
      <c r="A52" s="330"/>
      <c r="B52" s="332"/>
      <c r="C52" s="332"/>
      <c r="D52" s="332"/>
      <c r="E52" s="74" t="s">
        <v>82</v>
      </c>
      <c r="F52" s="34">
        <v>2965</v>
      </c>
      <c r="G52" s="18">
        <v>10</v>
      </c>
      <c r="H52" s="43">
        <v>10</v>
      </c>
      <c r="I52" s="43">
        <v>10</v>
      </c>
      <c r="J52" s="18">
        <v>7</v>
      </c>
      <c r="K52" s="43">
        <v>7</v>
      </c>
      <c r="L52" s="49">
        <v>7</v>
      </c>
      <c r="M52" s="185">
        <f t="shared" si="15"/>
        <v>29.65</v>
      </c>
      <c r="N52" s="185">
        <f t="shared" si="16"/>
        <v>29.65</v>
      </c>
      <c r="O52" s="23">
        <f t="shared" si="17"/>
        <v>29.65</v>
      </c>
      <c r="P52" s="267"/>
      <c r="Q52" s="267"/>
      <c r="R52" s="267"/>
      <c r="S52" s="282"/>
      <c r="T52" s="282"/>
      <c r="U52" s="295"/>
      <c r="V52" s="2"/>
      <c r="W52" s="3"/>
      <c r="X52" s="2"/>
    </row>
    <row r="53" spans="1:24" ht="15.75" customHeight="1">
      <c r="A53" s="330"/>
      <c r="B53" s="332"/>
      <c r="C53" s="332"/>
      <c r="D53" s="332"/>
      <c r="E53" s="74" t="s">
        <v>12</v>
      </c>
      <c r="F53" s="34">
        <v>791</v>
      </c>
      <c r="G53" s="18">
        <v>4</v>
      </c>
      <c r="H53" s="18">
        <v>5</v>
      </c>
      <c r="I53" s="18">
        <v>5</v>
      </c>
      <c r="J53" s="18">
        <v>4</v>
      </c>
      <c r="K53" s="18">
        <v>5</v>
      </c>
      <c r="L53" s="18">
        <v>5</v>
      </c>
      <c r="M53" s="185">
        <f t="shared" si="15"/>
        <v>3.1640000000000001</v>
      </c>
      <c r="N53" s="185">
        <f t="shared" si="16"/>
        <v>3.9550000000000001</v>
      </c>
      <c r="O53" s="23">
        <f t="shared" si="17"/>
        <v>3.9550000000000001</v>
      </c>
      <c r="P53" s="267"/>
      <c r="Q53" s="267"/>
      <c r="R53" s="267"/>
      <c r="S53" s="282"/>
      <c r="T53" s="282"/>
      <c r="U53" s="295"/>
      <c r="V53" s="2"/>
      <c r="W53" s="3"/>
      <c r="X53" s="2"/>
    </row>
    <row r="54" spans="1:24" ht="15.75">
      <c r="A54" s="330"/>
      <c r="B54" s="332"/>
      <c r="C54" s="332"/>
      <c r="D54" s="332"/>
      <c r="E54" s="75" t="s">
        <v>28</v>
      </c>
      <c r="F54" s="34">
        <v>80</v>
      </c>
      <c r="G54" s="20">
        <v>0.1</v>
      </c>
      <c r="H54" s="20">
        <v>0.1</v>
      </c>
      <c r="I54" s="20">
        <v>0.1</v>
      </c>
      <c r="J54" s="20">
        <v>0.1</v>
      </c>
      <c r="K54" s="20">
        <v>0.1</v>
      </c>
      <c r="L54" s="20">
        <v>0.1</v>
      </c>
      <c r="M54" s="185">
        <f t="shared" si="15"/>
        <v>8.0000000000000002E-3</v>
      </c>
      <c r="N54" s="185">
        <f t="shared" si="16"/>
        <v>8.0000000000000002E-3</v>
      </c>
      <c r="O54" s="23">
        <f t="shared" si="17"/>
        <v>8.0000000000000002E-3</v>
      </c>
      <c r="P54" s="267"/>
      <c r="Q54" s="267"/>
      <c r="R54" s="267"/>
      <c r="S54" s="282"/>
      <c r="T54" s="282"/>
      <c r="U54" s="295"/>
      <c r="V54" s="2"/>
      <c r="W54" s="3"/>
      <c r="X54" s="2"/>
    </row>
    <row r="55" spans="1:24">
      <c r="A55" s="330"/>
      <c r="B55" s="332"/>
      <c r="C55" s="332"/>
      <c r="D55" s="332"/>
      <c r="E55" s="74" t="s">
        <v>85</v>
      </c>
      <c r="F55" s="34">
        <v>5460</v>
      </c>
      <c r="G55" s="185">
        <v>0.01</v>
      </c>
      <c r="H55" s="185">
        <v>0.01</v>
      </c>
      <c r="I55" s="185">
        <v>0.01</v>
      </c>
      <c r="J55" s="185">
        <v>0.01</v>
      </c>
      <c r="K55" s="185">
        <v>0.01</v>
      </c>
      <c r="L55" s="185">
        <v>0.01</v>
      </c>
      <c r="M55" s="185">
        <f t="shared" si="15"/>
        <v>5.4600000000000003E-2</v>
      </c>
      <c r="N55" s="185">
        <f t="shared" si="16"/>
        <v>5.4600000000000003E-2</v>
      </c>
      <c r="O55" s="23">
        <f t="shared" si="17"/>
        <v>5.4600000000000003E-2</v>
      </c>
      <c r="P55" s="267"/>
      <c r="Q55" s="267"/>
      <c r="R55" s="267"/>
      <c r="S55" s="282"/>
      <c r="T55" s="282"/>
      <c r="U55" s="295"/>
      <c r="V55" s="2"/>
      <c r="W55" s="3"/>
      <c r="X55" s="2"/>
    </row>
    <row r="56" spans="1:24">
      <c r="A56" s="330"/>
      <c r="B56" s="332"/>
      <c r="C56" s="332"/>
      <c r="D56" s="332"/>
      <c r="E56" s="74" t="s">
        <v>59</v>
      </c>
      <c r="F56" s="34">
        <v>900</v>
      </c>
      <c r="G56" s="34">
        <v>5</v>
      </c>
      <c r="H56" s="34">
        <v>5</v>
      </c>
      <c r="I56" s="34">
        <v>5</v>
      </c>
      <c r="J56" s="34">
        <v>3</v>
      </c>
      <c r="K56" s="34">
        <v>3</v>
      </c>
      <c r="L56" s="34">
        <v>3</v>
      </c>
      <c r="M56" s="185">
        <f t="shared" si="15"/>
        <v>4.5</v>
      </c>
      <c r="N56" s="185">
        <f t="shared" si="16"/>
        <v>4.5</v>
      </c>
      <c r="O56" s="23">
        <f t="shared" si="17"/>
        <v>4.5</v>
      </c>
      <c r="P56" s="266"/>
      <c r="Q56" s="266"/>
      <c r="R56" s="266"/>
      <c r="S56" s="283"/>
      <c r="T56" s="283"/>
      <c r="U56" s="272"/>
      <c r="V56" s="2"/>
      <c r="W56" s="3"/>
      <c r="X56" s="2"/>
    </row>
    <row r="57" spans="1:24" ht="15.75">
      <c r="A57" s="284" t="s">
        <v>67</v>
      </c>
      <c r="B57" s="260" t="s">
        <v>46</v>
      </c>
      <c r="C57" s="260" t="s">
        <v>46</v>
      </c>
      <c r="D57" s="260" t="s">
        <v>46</v>
      </c>
      <c r="E57" s="19" t="s">
        <v>68</v>
      </c>
      <c r="F57" s="185">
        <v>5460</v>
      </c>
      <c r="G57" s="20">
        <v>0.1</v>
      </c>
      <c r="H57" s="20">
        <v>0.1</v>
      </c>
      <c r="I57" s="20">
        <v>0.1</v>
      </c>
      <c r="J57" s="18">
        <v>50</v>
      </c>
      <c r="K57" s="18">
        <v>50</v>
      </c>
      <c r="L57" s="18">
        <v>50</v>
      </c>
      <c r="M57" s="185">
        <f>G57*F57/1000</f>
        <v>0.54600000000000004</v>
      </c>
      <c r="N57" s="185">
        <f>H57*F57/1000</f>
        <v>0.54600000000000004</v>
      </c>
      <c r="O57" s="185">
        <f>I57*F57/1000</f>
        <v>0.54600000000000004</v>
      </c>
      <c r="P57" s="251">
        <f>SUM(M57:M58)</f>
        <v>1.821</v>
      </c>
      <c r="Q57" s="251">
        <f>SUM(N57:N58)</f>
        <v>1.821</v>
      </c>
      <c r="R57" s="251">
        <f>SUM(O57:O58)</f>
        <v>1.821</v>
      </c>
      <c r="S57" s="265">
        <f>(P57*1.5)</f>
        <v>2.7315</v>
      </c>
      <c r="T57" s="265">
        <f>(Q57*1.5)</f>
        <v>2.7315</v>
      </c>
      <c r="U57" s="251">
        <f>(R57*1.5)</f>
        <v>2.7315</v>
      </c>
      <c r="V57" s="2"/>
      <c r="W57" s="3"/>
      <c r="X57" s="2"/>
    </row>
    <row r="58" spans="1:24" ht="15.75">
      <c r="A58" s="284"/>
      <c r="B58" s="260"/>
      <c r="C58" s="260"/>
      <c r="D58" s="260"/>
      <c r="E58" s="19" t="s">
        <v>32</v>
      </c>
      <c r="F58" s="185">
        <v>425</v>
      </c>
      <c r="G58" s="18">
        <v>3</v>
      </c>
      <c r="H58" s="18">
        <v>3</v>
      </c>
      <c r="I58" s="18">
        <v>3</v>
      </c>
      <c r="J58" s="18">
        <v>3</v>
      </c>
      <c r="K58" s="18">
        <v>3</v>
      </c>
      <c r="L58" s="18">
        <v>3</v>
      </c>
      <c r="M58" s="185">
        <f>G58*F58/1000</f>
        <v>1.2749999999999999</v>
      </c>
      <c r="N58" s="185">
        <f>H58*F58/1000</f>
        <v>1.2749999999999999</v>
      </c>
      <c r="O58" s="185">
        <f>I58*F58/1000</f>
        <v>1.2749999999999999</v>
      </c>
      <c r="P58" s="251"/>
      <c r="Q58" s="251"/>
      <c r="R58" s="251"/>
      <c r="S58" s="266"/>
      <c r="T58" s="266"/>
      <c r="U58" s="251"/>
      <c r="V58" s="2"/>
      <c r="W58" s="3"/>
      <c r="X58" s="2"/>
    </row>
    <row r="59" spans="1:24" ht="15.75">
      <c r="A59" s="21" t="s">
        <v>158</v>
      </c>
      <c r="B59" s="22">
        <v>120</v>
      </c>
      <c r="C59" s="22">
        <v>120</v>
      </c>
      <c r="D59" s="22">
        <v>120</v>
      </c>
      <c r="E59" s="19" t="s">
        <v>51</v>
      </c>
      <c r="F59" s="185">
        <v>751</v>
      </c>
      <c r="G59" s="81">
        <v>150</v>
      </c>
      <c r="H59" s="81">
        <v>150</v>
      </c>
      <c r="I59" s="81">
        <v>150</v>
      </c>
      <c r="J59" s="18">
        <v>120</v>
      </c>
      <c r="K59" s="18">
        <v>120</v>
      </c>
      <c r="L59" s="18">
        <v>120</v>
      </c>
      <c r="M59" s="185">
        <f>G59*F59/1000</f>
        <v>112.65</v>
      </c>
      <c r="N59" s="185">
        <f>H59*F59/1000</f>
        <v>112.65</v>
      </c>
      <c r="O59" s="185">
        <f>I59*F59/1000</f>
        <v>112.65</v>
      </c>
      <c r="P59" s="41">
        <f t="shared" ref="P59:R60" si="18">SUM(M59)</f>
        <v>112.65</v>
      </c>
      <c r="Q59" s="41">
        <f t="shared" si="18"/>
        <v>112.65</v>
      </c>
      <c r="R59" s="41">
        <f t="shared" si="18"/>
        <v>112.65</v>
      </c>
      <c r="S59" s="185">
        <f t="shared" ref="S59:U60" si="19">P59*1.5</f>
        <v>168.97500000000002</v>
      </c>
      <c r="T59" s="50">
        <f t="shared" si="19"/>
        <v>168.97500000000002</v>
      </c>
      <c r="U59" s="51">
        <f t="shared" si="19"/>
        <v>168.97500000000002</v>
      </c>
      <c r="V59" s="2"/>
      <c r="W59" s="3"/>
      <c r="X59" s="2"/>
    </row>
    <row r="60" spans="1:24" ht="30">
      <c r="A60" s="33" t="s">
        <v>110</v>
      </c>
      <c r="B60" s="34">
        <v>30</v>
      </c>
      <c r="C60" s="34">
        <v>50</v>
      </c>
      <c r="D60" s="34">
        <v>50</v>
      </c>
      <c r="E60" s="35" t="s">
        <v>110</v>
      </c>
      <c r="F60" s="22">
        <v>440</v>
      </c>
      <c r="G60" s="18">
        <v>30</v>
      </c>
      <c r="H60" s="18">
        <v>50</v>
      </c>
      <c r="I60" s="18">
        <v>50</v>
      </c>
      <c r="J60" s="18">
        <v>30</v>
      </c>
      <c r="K60" s="18">
        <v>50</v>
      </c>
      <c r="L60" s="18">
        <v>50</v>
      </c>
      <c r="M60" s="185">
        <f>G60*F60/1000</f>
        <v>13.2</v>
      </c>
      <c r="N60" s="185">
        <f>H60*F60/1000</f>
        <v>22</v>
      </c>
      <c r="O60" s="185">
        <f>I60*F60/1000</f>
        <v>22</v>
      </c>
      <c r="P60" s="185">
        <f t="shared" si="18"/>
        <v>13.2</v>
      </c>
      <c r="Q60" s="185">
        <f t="shared" si="18"/>
        <v>22</v>
      </c>
      <c r="R60" s="185">
        <f t="shared" si="18"/>
        <v>22</v>
      </c>
      <c r="S60" s="186">
        <f t="shared" si="19"/>
        <v>19.799999999999997</v>
      </c>
      <c r="T60" s="186">
        <f t="shared" si="19"/>
        <v>33</v>
      </c>
      <c r="U60" s="184">
        <f t="shared" si="19"/>
        <v>33</v>
      </c>
      <c r="V60" s="2"/>
      <c r="W60" s="3"/>
      <c r="X60" s="2"/>
    </row>
    <row r="61" spans="1:24" ht="15.75" thickBot="1">
      <c r="A61" s="352"/>
      <c r="B61" s="353"/>
      <c r="C61" s="353"/>
      <c r="D61" s="353"/>
      <c r="E61" s="353"/>
      <c r="F61" s="353"/>
      <c r="G61" s="353"/>
      <c r="H61" s="353"/>
      <c r="I61" s="353"/>
      <c r="J61" s="353"/>
      <c r="K61" s="353"/>
      <c r="L61" s="353"/>
      <c r="M61" s="353"/>
      <c r="N61" s="353"/>
      <c r="O61" s="354"/>
      <c r="P61" s="61">
        <f t="shared" ref="P61:U61" si="20">SUM(P44:P60)</f>
        <v>383.38960000000003</v>
      </c>
      <c r="Q61" s="61">
        <f t="shared" si="20"/>
        <v>426.46660000000008</v>
      </c>
      <c r="R61" s="61">
        <f t="shared" si="20"/>
        <v>458.38160000000005</v>
      </c>
      <c r="S61" s="61">
        <f t="shared" si="20"/>
        <v>575.08439999999996</v>
      </c>
      <c r="T61" s="61">
        <f t="shared" si="20"/>
        <v>639.69990000000007</v>
      </c>
      <c r="U61" s="61">
        <f t="shared" si="20"/>
        <v>687.57240000000002</v>
      </c>
      <c r="V61" s="2"/>
      <c r="W61" s="3"/>
      <c r="X61" s="2"/>
    </row>
    <row r="62" spans="1:24" ht="17.25" customHeight="1" thickBot="1">
      <c r="A62" s="349" t="s">
        <v>39</v>
      </c>
      <c r="B62" s="350"/>
      <c r="C62" s="350"/>
      <c r="D62" s="350"/>
      <c r="E62" s="350"/>
      <c r="F62" s="350"/>
      <c r="G62" s="350"/>
      <c r="H62" s="350"/>
      <c r="I62" s="350"/>
      <c r="J62" s="350"/>
      <c r="K62" s="350"/>
      <c r="L62" s="350"/>
      <c r="M62" s="350"/>
      <c r="N62" s="350"/>
      <c r="O62" s="351"/>
      <c r="P62" s="12"/>
      <c r="Q62" s="12"/>
      <c r="R62" s="12"/>
      <c r="S62" s="2"/>
      <c r="T62" s="2"/>
      <c r="U62" s="2"/>
      <c r="V62" s="2"/>
      <c r="W62" s="3"/>
      <c r="X62" s="2"/>
    </row>
    <row r="63" spans="1:24" ht="21" customHeight="1">
      <c r="A63" s="356" t="s">
        <v>137</v>
      </c>
      <c r="B63" s="346">
        <v>70</v>
      </c>
      <c r="C63" s="346">
        <v>90</v>
      </c>
      <c r="D63" s="346">
        <v>100</v>
      </c>
      <c r="E63" s="36" t="s">
        <v>63</v>
      </c>
      <c r="F63" s="37">
        <v>2850</v>
      </c>
      <c r="G63" s="38">
        <v>80</v>
      </c>
      <c r="H63" s="39">
        <v>98</v>
      </c>
      <c r="I63" s="38">
        <v>105</v>
      </c>
      <c r="J63" s="38">
        <v>74</v>
      </c>
      <c r="K63" s="38">
        <v>75</v>
      </c>
      <c r="L63" s="38">
        <v>98</v>
      </c>
      <c r="M63" s="189">
        <f t="shared" ref="M63:M79" si="21">G63*F63/1000</f>
        <v>228</v>
      </c>
      <c r="N63" s="189">
        <f t="shared" ref="N63:N68" si="22">I63*F63/1000</f>
        <v>299.25</v>
      </c>
      <c r="O63" s="40">
        <f t="shared" ref="O63:O79" si="23">I63*F63/1000</f>
        <v>299.25</v>
      </c>
      <c r="P63" s="292">
        <f>SUM(M63:M68)</f>
        <v>242.09400000000002</v>
      </c>
      <c r="Q63" s="292">
        <f>SUM(N63:N68)</f>
        <v>320.26800000000003</v>
      </c>
      <c r="R63" s="292">
        <f>SUM(O63:O68)</f>
        <v>320.26800000000003</v>
      </c>
      <c r="S63" s="293">
        <f>P63*1.5</f>
        <v>363.14100000000002</v>
      </c>
      <c r="T63" s="293">
        <f>Q63*1.5</f>
        <v>480.40200000000004</v>
      </c>
      <c r="U63" s="294">
        <f>R63*1.5</f>
        <v>480.40200000000004</v>
      </c>
      <c r="V63" s="2"/>
      <c r="W63" s="3"/>
      <c r="X63" s="2"/>
    </row>
    <row r="64" spans="1:24">
      <c r="A64" s="276"/>
      <c r="B64" s="347"/>
      <c r="C64" s="347"/>
      <c r="D64" s="347"/>
      <c r="E64" s="35" t="s">
        <v>41</v>
      </c>
      <c r="F64" s="41">
        <v>160</v>
      </c>
      <c r="G64" s="34">
        <v>6</v>
      </c>
      <c r="H64" s="42">
        <v>10</v>
      </c>
      <c r="I64" s="34">
        <v>10</v>
      </c>
      <c r="J64" s="34">
        <v>5</v>
      </c>
      <c r="K64" s="34">
        <v>8</v>
      </c>
      <c r="L64" s="34">
        <v>10</v>
      </c>
      <c r="M64" s="185">
        <f t="shared" si="21"/>
        <v>0.96</v>
      </c>
      <c r="N64" s="185">
        <f t="shared" si="22"/>
        <v>1.6</v>
      </c>
      <c r="O64" s="23">
        <f t="shared" si="23"/>
        <v>1.6</v>
      </c>
      <c r="P64" s="267"/>
      <c r="Q64" s="267"/>
      <c r="R64" s="267"/>
      <c r="S64" s="282"/>
      <c r="T64" s="282"/>
      <c r="U64" s="295"/>
      <c r="V64" s="2"/>
      <c r="W64" s="3"/>
      <c r="X64" s="2"/>
    </row>
    <row r="65" spans="1:24" ht="15.75" customHeight="1">
      <c r="A65" s="276"/>
      <c r="B65" s="347"/>
      <c r="C65" s="347"/>
      <c r="D65" s="347"/>
      <c r="E65" s="17" t="s">
        <v>64</v>
      </c>
      <c r="F65" s="41">
        <v>750</v>
      </c>
      <c r="G65" s="34">
        <v>13</v>
      </c>
      <c r="H65" s="42">
        <v>15</v>
      </c>
      <c r="I65" s="34">
        <v>20</v>
      </c>
      <c r="J65" s="34">
        <v>13</v>
      </c>
      <c r="K65" s="34">
        <v>15</v>
      </c>
      <c r="L65" s="34">
        <v>20</v>
      </c>
      <c r="M65" s="185">
        <f t="shared" si="21"/>
        <v>9.75</v>
      </c>
      <c r="N65" s="185">
        <f t="shared" si="22"/>
        <v>15</v>
      </c>
      <c r="O65" s="23">
        <f t="shared" si="23"/>
        <v>15</v>
      </c>
      <c r="P65" s="267"/>
      <c r="Q65" s="267"/>
      <c r="R65" s="267"/>
      <c r="S65" s="282"/>
      <c r="T65" s="282"/>
      <c r="U65" s="295"/>
      <c r="V65" s="2"/>
      <c r="W65" s="3"/>
      <c r="X65" s="2"/>
    </row>
    <row r="66" spans="1:24">
      <c r="A66" s="276"/>
      <c r="B66" s="347"/>
      <c r="C66" s="347"/>
      <c r="D66" s="347"/>
      <c r="E66" s="17" t="s">
        <v>96</v>
      </c>
      <c r="F66" s="41">
        <v>517</v>
      </c>
      <c r="G66" s="34">
        <v>5</v>
      </c>
      <c r="H66" s="42">
        <v>5</v>
      </c>
      <c r="I66" s="34">
        <v>7</v>
      </c>
      <c r="J66" s="34">
        <v>5</v>
      </c>
      <c r="K66" s="42">
        <v>5</v>
      </c>
      <c r="L66" s="34">
        <v>7</v>
      </c>
      <c r="M66" s="185">
        <f t="shared" si="21"/>
        <v>2.585</v>
      </c>
      <c r="N66" s="185">
        <f t="shared" si="22"/>
        <v>3.6190000000000002</v>
      </c>
      <c r="O66" s="23">
        <f t="shared" si="23"/>
        <v>3.6190000000000002</v>
      </c>
      <c r="P66" s="267"/>
      <c r="Q66" s="267"/>
      <c r="R66" s="267"/>
      <c r="S66" s="282"/>
      <c r="T66" s="282"/>
      <c r="U66" s="295"/>
      <c r="V66" s="2"/>
      <c r="W66" s="3"/>
      <c r="X66" s="2"/>
    </row>
    <row r="67" spans="1:24" ht="15.75">
      <c r="A67" s="276"/>
      <c r="B67" s="347"/>
      <c r="C67" s="347"/>
      <c r="D67" s="347"/>
      <c r="E67" s="19" t="s">
        <v>28</v>
      </c>
      <c r="F67" s="185">
        <v>80</v>
      </c>
      <c r="G67" s="20">
        <v>0.1</v>
      </c>
      <c r="H67" s="42">
        <v>0.1</v>
      </c>
      <c r="I67" s="20">
        <v>0.1</v>
      </c>
      <c r="J67" s="20">
        <v>0.1</v>
      </c>
      <c r="K67" s="42">
        <v>0.1</v>
      </c>
      <c r="L67" s="20">
        <v>0.1</v>
      </c>
      <c r="M67" s="185">
        <f t="shared" si="21"/>
        <v>8.0000000000000002E-3</v>
      </c>
      <c r="N67" s="185">
        <f t="shared" si="22"/>
        <v>8.0000000000000002E-3</v>
      </c>
      <c r="O67" s="23">
        <f t="shared" si="23"/>
        <v>8.0000000000000002E-3</v>
      </c>
      <c r="P67" s="267"/>
      <c r="Q67" s="267"/>
      <c r="R67" s="267"/>
      <c r="S67" s="282"/>
      <c r="T67" s="282"/>
      <c r="U67" s="295"/>
      <c r="V67" s="2"/>
      <c r="W67" s="3"/>
      <c r="X67" s="2"/>
    </row>
    <row r="68" spans="1:24" ht="15.75" customHeight="1">
      <c r="A68" s="277"/>
      <c r="B68" s="348"/>
      <c r="C68" s="348"/>
      <c r="D68" s="348"/>
      <c r="E68" s="17" t="s">
        <v>12</v>
      </c>
      <c r="F68" s="185">
        <v>791</v>
      </c>
      <c r="G68" s="18">
        <v>1</v>
      </c>
      <c r="H68" s="42">
        <v>1</v>
      </c>
      <c r="I68" s="18">
        <v>1</v>
      </c>
      <c r="J68" s="18">
        <v>1</v>
      </c>
      <c r="K68" s="42">
        <v>1</v>
      </c>
      <c r="L68" s="18">
        <v>1</v>
      </c>
      <c r="M68" s="185">
        <f t="shared" si="21"/>
        <v>0.79100000000000004</v>
      </c>
      <c r="N68" s="185">
        <f t="shared" si="22"/>
        <v>0.79100000000000004</v>
      </c>
      <c r="O68" s="23">
        <f t="shared" si="23"/>
        <v>0.79100000000000004</v>
      </c>
      <c r="P68" s="266"/>
      <c r="Q68" s="266"/>
      <c r="R68" s="266"/>
      <c r="S68" s="283"/>
      <c r="T68" s="283"/>
      <c r="U68" s="272"/>
      <c r="V68" s="2"/>
      <c r="W68" s="3"/>
      <c r="X68" s="2"/>
    </row>
    <row r="69" spans="1:24" ht="15.75" customHeight="1">
      <c r="A69" s="275" t="s">
        <v>73</v>
      </c>
      <c r="B69" s="355">
        <v>20</v>
      </c>
      <c r="C69" s="355">
        <v>20</v>
      </c>
      <c r="D69" s="355">
        <v>20</v>
      </c>
      <c r="E69" s="19" t="s">
        <v>70</v>
      </c>
      <c r="F69" s="185">
        <v>417</v>
      </c>
      <c r="G69" s="43">
        <v>10</v>
      </c>
      <c r="H69" s="43">
        <v>10</v>
      </c>
      <c r="I69" s="43">
        <v>10</v>
      </c>
      <c r="J69" s="43">
        <v>10</v>
      </c>
      <c r="K69" s="43">
        <v>10</v>
      </c>
      <c r="L69" s="43">
        <v>10</v>
      </c>
      <c r="M69" s="185">
        <f t="shared" si="21"/>
        <v>4.17</v>
      </c>
      <c r="N69" s="185">
        <f t="shared" ref="N69:N76" si="24">H69*F69/1000</f>
        <v>4.17</v>
      </c>
      <c r="O69" s="23">
        <f t="shared" si="23"/>
        <v>4.17</v>
      </c>
      <c r="P69" s="265">
        <f>SUM(M69:M72)</f>
        <v>24.462</v>
      </c>
      <c r="Q69" s="265">
        <f>SUM(N69:N72)</f>
        <v>24.462</v>
      </c>
      <c r="R69" s="265">
        <f>SUM(O69:O72)</f>
        <v>24.462</v>
      </c>
      <c r="S69" s="281">
        <f>P69*1.5</f>
        <v>36.692999999999998</v>
      </c>
      <c r="T69" s="281">
        <f>Q69*1.5</f>
        <v>36.692999999999998</v>
      </c>
      <c r="U69" s="271">
        <f>R69*1.5</f>
        <v>36.692999999999998</v>
      </c>
      <c r="V69" s="2"/>
      <c r="W69" s="3"/>
      <c r="X69" s="2"/>
    </row>
    <row r="70" spans="1:24" ht="15.75" customHeight="1">
      <c r="A70" s="276"/>
      <c r="B70" s="347"/>
      <c r="C70" s="347"/>
      <c r="D70" s="347"/>
      <c r="E70" s="19" t="s">
        <v>74</v>
      </c>
      <c r="F70" s="185">
        <v>159</v>
      </c>
      <c r="G70" s="43">
        <v>3</v>
      </c>
      <c r="H70" s="43">
        <v>3</v>
      </c>
      <c r="I70" s="43">
        <v>3</v>
      </c>
      <c r="J70" s="43">
        <v>3</v>
      </c>
      <c r="K70" s="43">
        <v>3</v>
      </c>
      <c r="L70" s="43">
        <v>3</v>
      </c>
      <c r="M70" s="185">
        <f t="shared" si="21"/>
        <v>0.47699999999999998</v>
      </c>
      <c r="N70" s="185">
        <f t="shared" si="24"/>
        <v>0.47699999999999998</v>
      </c>
      <c r="O70" s="23">
        <f t="shared" si="23"/>
        <v>0.47699999999999998</v>
      </c>
      <c r="P70" s="267"/>
      <c r="Q70" s="267"/>
      <c r="R70" s="267"/>
      <c r="S70" s="282"/>
      <c r="T70" s="282"/>
      <c r="U70" s="295"/>
      <c r="V70" s="2"/>
      <c r="W70" s="3"/>
      <c r="X70" s="2"/>
    </row>
    <row r="71" spans="1:24" ht="15.75" customHeight="1">
      <c r="A71" s="276"/>
      <c r="B71" s="347"/>
      <c r="C71" s="347"/>
      <c r="D71" s="347"/>
      <c r="E71" s="19" t="s">
        <v>14</v>
      </c>
      <c r="F71" s="185">
        <v>5260</v>
      </c>
      <c r="G71" s="43">
        <v>3</v>
      </c>
      <c r="H71" s="43">
        <v>3</v>
      </c>
      <c r="I71" s="43">
        <v>3</v>
      </c>
      <c r="J71" s="43">
        <v>3</v>
      </c>
      <c r="K71" s="43">
        <v>3</v>
      </c>
      <c r="L71" s="43">
        <v>3</v>
      </c>
      <c r="M71" s="185">
        <f t="shared" si="21"/>
        <v>15.78</v>
      </c>
      <c r="N71" s="185">
        <f t="shared" si="24"/>
        <v>15.78</v>
      </c>
      <c r="O71" s="23">
        <f t="shared" si="23"/>
        <v>15.78</v>
      </c>
      <c r="P71" s="267"/>
      <c r="Q71" s="267"/>
      <c r="R71" s="267"/>
      <c r="S71" s="282"/>
      <c r="T71" s="282"/>
      <c r="U71" s="295"/>
      <c r="V71" s="2"/>
      <c r="W71" s="3"/>
      <c r="X71" s="2"/>
    </row>
    <row r="72" spans="1:24" ht="15.75" customHeight="1" thickBot="1">
      <c r="A72" s="277"/>
      <c r="B72" s="348"/>
      <c r="C72" s="348"/>
      <c r="D72" s="348"/>
      <c r="E72" s="19" t="s">
        <v>77</v>
      </c>
      <c r="F72" s="185">
        <v>1345</v>
      </c>
      <c r="G72" s="43">
        <v>3</v>
      </c>
      <c r="H72" s="43">
        <v>3</v>
      </c>
      <c r="I72" s="43">
        <v>3</v>
      </c>
      <c r="J72" s="43">
        <v>3</v>
      </c>
      <c r="K72" s="43">
        <v>3</v>
      </c>
      <c r="L72" s="43">
        <v>3</v>
      </c>
      <c r="M72" s="185">
        <f t="shared" si="21"/>
        <v>4.0350000000000001</v>
      </c>
      <c r="N72" s="185">
        <f t="shared" si="24"/>
        <v>4.0350000000000001</v>
      </c>
      <c r="O72" s="23">
        <f t="shared" si="23"/>
        <v>4.0350000000000001</v>
      </c>
      <c r="P72" s="266"/>
      <c r="Q72" s="266"/>
      <c r="R72" s="266"/>
      <c r="S72" s="283"/>
      <c r="T72" s="283"/>
      <c r="U72" s="272"/>
      <c r="V72" s="2"/>
      <c r="W72" s="3"/>
      <c r="X72" s="2"/>
    </row>
    <row r="73" spans="1:24" ht="15.75" customHeight="1">
      <c r="A73" s="284" t="s">
        <v>94</v>
      </c>
      <c r="B73" s="254">
        <v>130</v>
      </c>
      <c r="C73" s="254">
        <v>150</v>
      </c>
      <c r="D73" s="254">
        <v>180</v>
      </c>
      <c r="E73" s="27" t="s">
        <v>78</v>
      </c>
      <c r="F73" s="185">
        <v>420</v>
      </c>
      <c r="G73" s="18">
        <v>45.5</v>
      </c>
      <c r="H73" s="18">
        <v>52.5</v>
      </c>
      <c r="I73" s="18">
        <v>63</v>
      </c>
      <c r="J73" s="18">
        <v>45.5</v>
      </c>
      <c r="K73" s="18">
        <v>52.5</v>
      </c>
      <c r="L73" s="18">
        <v>63</v>
      </c>
      <c r="M73" s="185">
        <f t="shared" si="21"/>
        <v>19.11</v>
      </c>
      <c r="N73" s="185">
        <f t="shared" si="24"/>
        <v>22.05</v>
      </c>
      <c r="O73" s="185">
        <f t="shared" si="23"/>
        <v>26.46</v>
      </c>
      <c r="P73" s="265">
        <f>SUM(N73:N75)</f>
        <v>48.358000000000004</v>
      </c>
      <c r="Q73" s="265">
        <f>SUM(O73:O75)</f>
        <v>52.768000000000001</v>
      </c>
      <c r="R73" s="265">
        <f>SUM(P73:P75)</f>
        <v>48.358000000000004</v>
      </c>
      <c r="S73" s="268">
        <f>(P73*1.5)</f>
        <v>72.537000000000006</v>
      </c>
      <c r="T73" s="268">
        <f>(Q73*1.5)</f>
        <v>79.152000000000001</v>
      </c>
      <c r="U73" s="268">
        <f>(R73*1.5)</f>
        <v>72.537000000000006</v>
      </c>
      <c r="V73" s="2"/>
      <c r="W73" s="3"/>
      <c r="X73" s="2"/>
    </row>
    <row r="74" spans="1:24" ht="15.75" customHeight="1">
      <c r="A74" s="284"/>
      <c r="B74" s="254"/>
      <c r="C74" s="254"/>
      <c r="D74" s="254"/>
      <c r="E74" s="19" t="s">
        <v>28</v>
      </c>
      <c r="F74" s="185">
        <v>80</v>
      </c>
      <c r="G74" s="20">
        <v>0.1</v>
      </c>
      <c r="H74" s="20">
        <v>0.1</v>
      </c>
      <c r="I74" s="20">
        <v>0.1</v>
      </c>
      <c r="J74" s="20">
        <v>0.1</v>
      </c>
      <c r="K74" s="20">
        <v>0.1</v>
      </c>
      <c r="L74" s="20">
        <v>0.1</v>
      </c>
      <c r="M74" s="185">
        <f t="shared" si="21"/>
        <v>8.0000000000000002E-3</v>
      </c>
      <c r="N74" s="185">
        <f t="shared" si="24"/>
        <v>8.0000000000000002E-3</v>
      </c>
      <c r="O74" s="185">
        <f t="shared" si="23"/>
        <v>8.0000000000000002E-3</v>
      </c>
      <c r="P74" s="267"/>
      <c r="Q74" s="267"/>
      <c r="R74" s="267"/>
      <c r="S74" s="269"/>
      <c r="T74" s="269"/>
      <c r="U74" s="269"/>
      <c r="V74" s="2"/>
      <c r="W74" s="3"/>
      <c r="X74" s="2"/>
    </row>
    <row r="75" spans="1:24" ht="15.75" customHeight="1" thickBot="1">
      <c r="A75" s="284"/>
      <c r="B75" s="254"/>
      <c r="C75" s="254"/>
      <c r="D75" s="254"/>
      <c r="E75" s="17" t="s">
        <v>14</v>
      </c>
      <c r="F75" s="185">
        <v>5260</v>
      </c>
      <c r="G75" s="18">
        <v>5</v>
      </c>
      <c r="H75" s="18">
        <v>5</v>
      </c>
      <c r="I75" s="18">
        <v>5</v>
      </c>
      <c r="J75" s="18">
        <v>5</v>
      </c>
      <c r="K75" s="18">
        <v>5</v>
      </c>
      <c r="L75" s="18">
        <v>5</v>
      </c>
      <c r="M75" s="185">
        <f t="shared" si="21"/>
        <v>26.3</v>
      </c>
      <c r="N75" s="185">
        <f t="shared" si="24"/>
        <v>26.3</v>
      </c>
      <c r="O75" s="185">
        <f t="shared" si="23"/>
        <v>26.3</v>
      </c>
      <c r="P75" s="266"/>
      <c r="Q75" s="266"/>
      <c r="R75" s="266"/>
      <c r="S75" s="270"/>
      <c r="T75" s="270"/>
      <c r="U75" s="270"/>
      <c r="V75" s="2"/>
      <c r="W75" s="3"/>
      <c r="X75" s="2"/>
    </row>
    <row r="76" spans="1:24" ht="27.75" customHeight="1">
      <c r="A76" s="45" t="s">
        <v>161</v>
      </c>
      <c r="B76" s="190">
        <v>20</v>
      </c>
      <c r="C76" s="190">
        <v>25</v>
      </c>
      <c r="D76" s="190">
        <v>30</v>
      </c>
      <c r="E76" s="45" t="s">
        <v>162</v>
      </c>
      <c r="F76" s="185">
        <v>1000</v>
      </c>
      <c r="G76" s="18">
        <v>22</v>
      </c>
      <c r="H76" s="18">
        <v>27</v>
      </c>
      <c r="I76" s="18">
        <v>32</v>
      </c>
      <c r="J76" s="18">
        <v>20</v>
      </c>
      <c r="K76" s="249">
        <v>25</v>
      </c>
      <c r="L76" s="249">
        <v>30</v>
      </c>
      <c r="M76" s="185">
        <f t="shared" si="21"/>
        <v>22</v>
      </c>
      <c r="N76" s="189">
        <f t="shared" si="24"/>
        <v>27</v>
      </c>
      <c r="O76" s="40">
        <f t="shared" si="23"/>
        <v>32</v>
      </c>
      <c r="P76" s="185">
        <f>M76</f>
        <v>22</v>
      </c>
      <c r="Q76" s="185">
        <f>N76</f>
        <v>27</v>
      </c>
      <c r="R76" s="185">
        <f>O76</f>
        <v>32</v>
      </c>
      <c r="S76" s="186">
        <f t="shared" ref="S76:U77" si="25">P76*1.5</f>
        <v>33</v>
      </c>
      <c r="T76" s="186">
        <f t="shared" si="25"/>
        <v>40.5</v>
      </c>
      <c r="U76" s="186">
        <f t="shared" si="25"/>
        <v>48</v>
      </c>
      <c r="V76" s="2"/>
      <c r="W76" s="3"/>
      <c r="X76" s="2"/>
    </row>
    <row r="77" spans="1:24" ht="18" customHeight="1">
      <c r="A77" s="343" t="s">
        <v>36</v>
      </c>
      <c r="B77" s="258">
        <v>200</v>
      </c>
      <c r="C77" s="258">
        <v>200</v>
      </c>
      <c r="D77" s="258">
        <v>200</v>
      </c>
      <c r="E77" s="17" t="s">
        <v>37</v>
      </c>
      <c r="F77" s="185">
        <v>751</v>
      </c>
      <c r="G77" s="22">
        <v>143</v>
      </c>
      <c r="H77" s="22">
        <v>143</v>
      </c>
      <c r="I77" s="22">
        <v>143</v>
      </c>
      <c r="J77" s="22">
        <v>100</v>
      </c>
      <c r="K77" s="22">
        <v>100</v>
      </c>
      <c r="L77" s="22">
        <v>100</v>
      </c>
      <c r="M77" s="185">
        <f>G77*F77/1000</f>
        <v>107.393</v>
      </c>
      <c r="N77" s="185">
        <f>H77*F77/1000</f>
        <v>107.393</v>
      </c>
      <c r="O77" s="23">
        <f>I77*F77/1000</f>
        <v>107.393</v>
      </c>
      <c r="P77" s="265">
        <f>SUM(M77:M78)</f>
        <v>108.66800000000001</v>
      </c>
      <c r="Q77" s="265">
        <f>SUM(N77:N78)</f>
        <v>108.66800000000001</v>
      </c>
      <c r="R77" s="265">
        <f>SUM(O77:O78)</f>
        <v>108.66800000000001</v>
      </c>
      <c r="S77" s="281">
        <f t="shared" si="25"/>
        <v>163.00200000000001</v>
      </c>
      <c r="T77" s="281">
        <f t="shared" si="25"/>
        <v>163.00200000000001</v>
      </c>
      <c r="U77" s="281">
        <f t="shared" si="25"/>
        <v>163.00200000000001</v>
      </c>
      <c r="V77" s="2"/>
      <c r="W77" s="3"/>
      <c r="X77" s="2"/>
    </row>
    <row r="78" spans="1:24">
      <c r="A78" s="343"/>
      <c r="B78" s="258"/>
      <c r="C78" s="258"/>
      <c r="D78" s="258"/>
      <c r="E78" s="47" t="s">
        <v>38</v>
      </c>
      <c r="F78" s="185">
        <v>425</v>
      </c>
      <c r="G78" s="18">
        <v>3</v>
      </c>
      <c r="H78" s="18">
        <v>3</v>
      </c>
      <c r="I78" s="18">
        <v>3</v>
      </c>
      <c r="J78" s="18">
        <v>3</v>
      </c>
      <c r="K78" s="18">
        <v>3</v>
      </c>
      <c r="L78" s="18">
        <v>3</v>
      </c>
      <c r="M78" s="185">
        <f>G78*F78/1000</f>
        <v>1.2749999999999999</v>
      </c>
      <c r="N78" s="185">
        <f>H78*F78/1000</f>
        <v>1.2749999999999999</v>
      </c>
      <c r="O78" s="23">
        <f>I78*F78/1000</f>
        <v>1.2749999999999999</v>
      </c>
      <c r="P78" s="266"/>
      <c r="Q78" s="266"/>
      <c r="R78" s="266"/>
      <c r="S78" s="283"/>
      <c r="T78" s="283"/>
      <c r="U78" s="283"/>
      <c r="V78" s="2"/>
      <c r="W78" s="3"/>
      <c r="X78" s="2"/>
    </row>
    <row r="79" spans="1:24" ht="30">
      <c r="A79" s="62" t="s">
        <v>110</v>
      </c>
      <c r="B79" s="63">
        <v>30</v>
      </c>
      <c r="C79" s="63">
        <v>50</v>
      </c>
      <c r="D79" s="63">
        <v>50</v>
      </c>
      <c r="E79" s="64" t="s">
        <v>110</v>
      </c>
      <c r="F79" s="192">
        <v>440</v>
      </c>
      <c r="G79" s="65">
        <v>30</v>
      </c>
      <c r="H79" s="65">
        <v>50</v>
      </c>
      <c r="I79" s="65">
        <v>50</v>
      </c>
      <c r="J79" s="65">
        <v>30</v>
      </c>
      <c r="K79" s="65">
        <v>50</v>
      </c>
      <c r="L79" s="65">
        <v>50</v>
      </c>
      <c r="M79" s="181">
        <f t="shared" si="21"/>
        <v>13.2</v>
      </c>
      <c r="N79" s="181">
        <f>H79*F79/1000</f>
        <v>22</v>
      </c>
      <c r="O79" s="194">
        <f t="shared" si="23"/>
        <v>22</v>
      </c>
      <c r="P79" s="185">
        <f>SUM(M79)</f>
        <v>13.2</v>
      </c>
      <c r="Q79" s="185">
        <f>SUM(N79)</f>
        <v>22</v>
      </c>
      <c r="R79" s="185">
        <f>SUM(O79)</f>
        <v>22</v>
      </c>
      <c r="S79" s="186">
        <f>P79*1.5</f>
        <v>19.799999999999997</v>
      </c>
      <c r="T79" s="186">
        <f>Q79*1.5</f>
        <v>33</v>
      </c>
      <c r="U79" s="184">
        <f>R79*1.5</f>
        <v>33</v>
      </c>
      <c r="V79" s="2"/>
      <c r="W79" s="3"/>
      <c r="X79" s="2"/>
    </row>
    <row r="80" spans="1:24" ht="15.75" thickBot="1">
      <c r="A80" s="344"/>
      <c r="B80" s="345"/>
      <c r="C80" s="345"/>
      <c r="D80" s="345"/>
      <c r="E80" s="345"/>
      <c r="F80" s="345"/>
      <c r="G80" s="345"/>
      <c r="H80" s="345"/>
      <c r="I80" s="345"/>
      <c r="J80" s="345"/>
      <c r="K80" s="345"/>
      <c r="L80" s="345"/>
      <c r="M80" s="345"/>
      <c r="N80" s="345"/>
      <c r="O80" s="345"/>
      <c r="P80" s="66">
        <f t="shared" ref="P80:U80" si="26">SUM(P63:P79)</f>
        <v>458.78200000000004</v>
      </c>
      <c r="Q80" s="67">
        <f t="shared" si="26"/>
        <v>555.16600000000005</v>
      </c>
      <c r="R80" s="67">
        <f t="shared" si="26"/>
        <v>555.75600000000009</v>
      </c>
      <c r="S80" s="67">
        <f t="shared" si="26"/>
        <v>688.173</v>
      </c>
      <c r="T80" s="67">
        <f t="shared" si="26"/>
        <v>832.74900000000002</v>
      </c>
      <c r="U80" s="68">
        <f t="shared" si="26"/>
        <v>833.63400000000001</v>
      </c>
      <c r="V80" s="2"/>
      <c r="W80" s="3"/>
      <c r="X80" s="2"/>
    </row>
    <row r="81" spans="1:24" ht="15.75" thickBot="1">
      <c r="A81" s="340" t="s">
        <v>45</v>
      </c>
      <c r="B81" s="341"/>
      <c r="C81" s="341"/>
      <c r="D81" s="341"/>
      <c r="E81" s="341"/>
      <c r="F81" s="341"/>
      <c r="G81" s="341"/>
      <c r="H81" s="341"/>
      <c r="I81" s="341"/>
      <c r="J81" s="341"/>
      <c r="K81" s="341"/>
      <c r="L81" s="341"/>
      <c r="M81" s="341"/>
      <c r="N81" s="341"/>
      <c r="O81" s="342"/>
      <c r="P81" s="12"/>
      <c r="Q81" s="12"/>
      <c r="R81" s="12"/>
      <c r="S81" s="2"/>
      <c r="T81" s="2"/>
      <c r="U81" s="2"/>
      <c r="V81" s="2"/>
      <c r="W81" s="3"/>
      <c r="X81" s="2"/>
    </row>
    <row r="82" spans="1:24" ht="15" customHeight="1">
      <c r="A82" s="321" t="s">
        <v>138</v>
      </c>
      <c r="B82" s="322">
        <v>60</v>
      </c>
      <c r="C82" s="322">
        <v>90</v>
      </c>
      <c r="D82" s="322">
        <v>100</v>
      </c>
      <c r="E82" s="24" t="s">
        <v>60</v>
      </c>
      <c r="F82" s="189">
        <v>174</v>
      </c>
      <c r="G82" s="25">
        <v>49</v>
      </c>
      <c r="H82" s="25">
        <v>63</v>
      </c>
      <c r="I82" s="25">
        <v>70</v>
      </c>
      <c r="J82" s="25">
        <v>35</v>
      </c>
      <c r="K82" s="25">
        <v>45</v>
      </c>
      <c r="L82" s="25">
        <v>50</v>
      </c>
      <c r="M82" s="189">
        <f t="shared" ref="M82:M105" si="27">G82*F82/1000</f>
        <v>8.5259999999999998</v>
      </c>
      <c r="N82" s="189">
        <f t="shared" ref="N82:N105" si="28">H82*F82/1000</f>
        <v>10.962</v>
      </c>
      <c r="O82" s="189">
        <f t="shared" ref="O82:O105" si="29">I82*F82/1000</f>
        <v>12.18</v>
      </c>
      <c r="P82" s="292">
        <f>SUM(M82:M86)</f>
        <v>44.080000000000005</v>
      </c>
      <c r="Q82" s="292">
        <f>SUM(N82:N86)</f>
        <v>56.163500000000006</v>
      </c>
      <c r="R82" s="292">
        <f>SUM(O82:O86)</f>
        <v>62.402999999999999</v>
      </c>
      <c r="S82" s="293">
        <f>P82*1.5</f>
        <v>66.12</v>
      </c>
      <c r="T82" s="293">
        <f>Q82*1.5</f>
        <v>84.245250000000013</v>
      </c>
      <c r="U82" s="294">
        <f>R82*1.5</f>
        <v>93.604500000000002</v>
      </c>
      <c r="V82" s="2"/>
      <c r="W82" s="3"/>
      <c r="X82" s="2"/>
    </row>
    <row r="83" spans="1:24" ht="15.75" customHeight="1">
      <c r="A83" s="284"/>
      <c r="B83" s="254"/>
      <c r="C83" s="254"/>
      <c r="D83" s="254"/>
      <c r="E83" s="2" t="s">
        <v>35</v>
      </c>
      <c r="F83" s="217">
        <v>169</v>
      </c>
      <c r="G83" s="18">
        <v>21</v>
      </c>
      <c r="H83" s="18">
        <v>27</v>
      </c>
      <c r="I83" s="18">
        <v>30</v>
      </c>
      <c r="J83" s="18">
        <v>16</v>
      </c>
      <c r="K83" s="18">
        <v>21</v>
      </c>
      <c r="L83" s="18">
        <v>23</v>
      </c>
      <c r="M83" s="185">
        <f>G83*F85/1000</f>
        <v>16.611000000000001</v>
      </c>
      <c r="N83" s="185">
        <f>H83*F85/1000</f>
        <v>21.356999999999999</v>
      </c>
      <c r="O83" s="185">
        <f>I83*F85/1000</f>
        <v>23.73</v>
      </c>
      <c r="P83" s="267"/>
      <c r="Q83" s="267"/>
      <c r="R83" s="267"/>
      <c r="S83" s="282"/>
      <c r="T83" s="282"/>
      <c r="U83" s="295"/>
      <c r="V83" s="2"/>
      <c r="W83" s="3"/>
      <c r="X83" s="2"/>
    </row>
    <row r="84" spans="1:24" ht="15.75" customHeight="1">
      <c r="A84" s="284"/>
      <c r="B84" s="254"/>
      <c r="C84" s="254"/>
      <c r="D84" s="254"/>
      <c r="E84" s="17" t="s">
        <v>37</v>
      </c>
      <c r="F84" s="185">
        <v>751</v>
      </c>
      <c r="G84" s="18">
        <v>21</v>
      </c>
      <c r="H84" s="18">
        <v>27</v>
      </c>
      <c r="I84" s="18">
        <v>30</v>
      </c>
      <c r="J84" s="18">
        <v>15</v>
      </c>
      <c r="K84" s="18">
        <v>19</v>
      </c>
      <c r="L84" s="18">
        <v>21</v>
      </c>
      <c r="M84" s="185">
        <f t="shared" si="27"/>
        <v>15.771000000000001</v>
      </c>
      <c r="N84" s="185">
        <f t="shared" si="28"/>
        <v>20.277000000000001</v>
      </c>
      <c r="O84" s="185">
        <f t="shared" si="29"/>
        <v>22.53</v>
      </c>
      <c r="P84" s="267"/>
      <c r="Q84" s="267"/>
      <c r="R84" s="267"/>
      <c r="S84" s="282"/>
      <c r="T84" s="282"/>
      <c r="U84" s="295"/>
      <c r="V84" s="2"/>
      <c r="W84" s="3"/>
      <c r="X84" s="2"/>
    </row>
    <row r="85" spans="1:24" ht="15.75" customHeight="1">
      <c r="A85" s="284"/>
      <c r="B85" s="254"/>
      <c r="C85" s="254"/>
      <c r="D85" s="254"/>
      <c r="E85" s="17" t="s">
        <v>12</v>
      </c>
      <c r="F85" s="185">
        <v>791</v>
      </c>
      <c r="G85" s="18">
        <v>4</v>
      </c>
      <c r="H85" s="18">
        <v>4.5</v>
      </c>
      <c r="I85" s="18">
        <v>5</v>
      </c>
      <c r="J85" s="18">
        <v>4</v>
      </c>
      <c r="K85" s="18">
        <v>4.5</v>
      </c>
      <c r="L85" s="18">
        <v>5</v>
      </c>
      <c r="M85" s="185">
        <f t="shared" si="27"/>
        <v>3.1640000000000001</v>
      </c>
      <c r="N85" s="185">
        <f t="shared" si="28"/>
        <v>3.5594999999999999</v>
      </c>
      <c r="O85" s="185">
        <f t="shared" si="29"/>
        <v>3.9550000000000001</v>
      </c>
      <c r="P85" s="267"/>
      <c r="Q85" s="267"/>
      <c r="R85" s="267"/>
      <c r="S85" s="282"/>
      <c r="T85" s="282"/>
      <c r="U85" s="295"/>
      <c r="V85" s="2"/>
      <c r="W85" s="3"/>
      <c r="X85" s="2"/>
    </row>
    <row r="86" spans="1:24" ht="15.75">
      <c r="A86" s="284"/>
      <c r="B86" s="254"/>
      <c r="C86" s="254"/>
      <c r="D86" s="254"/>
      <c r="E86" s="19" t="s">
        <v>28</v>
      </c>
      <c r="F86" s="185">
        <v>80</v>
      </c>
      <c r="G86" s="20">
        <v>0.1</v>
      </c>
      <c r="H86" s="20">
        <v>0.1</v>
      </c>
      <c r="I86" s="20">
        <v>0.1</v>
      </c>
      <c r="J86" s="20">
        <v>0.1</v>
      </c>
      <c r="K86" s="20">
        <v>0.1</v>
      </c>
      <c r="L86" s="20">
        <v>0.1</v>
      </c>
      <c r="M86" s="185">
        <f t="shared" si="27"/>
        <v>8.0000000000000002E-3</v>
      </c>
      <c r="N86" s="185">
        <f t="shared" si="28"/>
        <v>8.0000000000000002E-3</v>
      </c>
      <c r="O86" s="185">
        <f t="shared" si="29"/>
        <v>8.0000000000000002E-3</v>
      </c>
      <c r="P86" s="266"/>
      <c r="Q86" s="266"/>
      <c r="R86" s="266"/>
      <c r="S86" s="283"/>
      <c r="T86" s="283"/>
      <c r="U86" s="272"/>
      <c r="V86" s="2"/>
      <c r="W86" s="3"/>
      <c r="X86" s="2"/>
    </row>
    <row r="87" spans="1:24">
      <c r="A87" s="275" t="s">
        <v>117</v>
      </c>
      <c r="B87" s="278" t="s">
        <v>46</v>
      </c>
      <c r="C87" s="278" t="s">
        <v>48</v>
      </c>
      <c r="D87" s="260" t="s">
        <v>113</v>
      </c>
      <c r="E87" s="47" t="s">
        <v>153</v>
      </c>
      <c r="F87" s="185">
        <v>4320</v>
      </c>
      <c r="G87" s="18">
        <v>50</v>
      </c>
      <c r="H87" s="18">
        <v>65</v>
      </c>
      <c r="I87" s="18">
        <v>80</v>
      </c>
      <c r="J87" s="18">
        <v>47</v>
      </c>
      <c r="K87" s="18">
        <v>58</v>
      </c>
      <c r="L87" s="18">
        <v>69</v>
      </c>
      <c r="M87" s="185">
        <f t="shared" si="27"/>
        <v>216</v>
      </c>
      <c r="N87" s="185">
        <f t="shared" si="28"/>
        <v>280.8</v>
      </c>
      <c r="O87" s="185">
        <f t="shared" si="29"/>
        <v>345.6</v>
      </c>
      <c r="P87" s="251">
        <f>SUM(M87:M94)</f>
        <v>240.92399999999998</v>
      </c>
      <c r="Q87" s="251">
        <f>SUM(N87:N94)</f>
        <v>311.00699999999995</v>
      </c>
      <c r="R87" s="251">
        <f>SUM(O87:O94)</f>
        <v>381.11399999999998</v>
      </c>
      <c r="S87" s="256">
        <f>P87*1.5</f>
        <v>361.38599999999997</v>
      </c>
      <c r="T87" s="256">
        <f>Q87*1.5</f>
        <v>466.51049999999992</v>
      </c>
      <c r="U87" s="256">
        <f>R87*1.5</f>
        <v>571.67099999999994</v>
      </c>
      <c r="V87" s="2"/>
      <c r="W87" s="3"/>
      <c r="X87" s="2"/>
    </row>
    <row r="88" spans="1:24">
      <c r="A88" s="276"/>
      <c r="B88" s="279"/>
      <c r="C88" s="279"/>
      <c r="D88" s="260"/>
      <c r="E88" s="17" t="s">
        <v>40</v>
      </c>
      <c r="F88" s="185">
        <v>193</v>
      </c>
      <c r="G88" s="18">
        <v>53</v>
      </c>
      <c r="H88" s="18">
        <v>66</v>
      </c>
      <c r="I88" s="18">
        <v>80</v>
      </c>
      <c r="J88" s="18">
        <v>40</v>
      </c>
      <c r="K88" s="18">
        <v>50</v>
      </c>
      <c r="L88" s="18">
        <v>60</v>
      </c>
      <c r="M88" s="185">
        <f t="shared" si="27"/>
        <v>10.228999999999999</v>
      </c>
      <c r="N88" s="185">
        <f t="shared" si="28"/>
        <v>12.738</v>
      </c>
      <c r="O88" s="185">
        <f t="shared" si="29"/>
        <v>15.44</v>
      </c>
      <c r="P88" s="251"/>
      <c r="Q88" s="251"/>
      <c r="R88" s="251"/>
      <c r="S88" s="256"/>
      <c r="T88" s="256"/>
      <c r="U88" s="256"/>
      <c r="V88" s="2"/>
      <c r="W88" s="3"/>
      <c r="X88" s="2"/>
    </row>
    <row r="89" spans="1:24">
      <c r="A89" s="276"/>
      <c r="B89" s="279"/>
      <c r="C89" s="279"/>
      <c r="D89" s="260"/>
      <c r="E89" s="28" t="s">
        <v>57</v>
      </c>
      <c r="F89" s="185">
        <v>289</v>
      </c>
      <c r="G89" s="18">
        <v>16</v>
      </c>
      <c r="H89" s="18">
        <v>20</v>
      </c>
      <c r="I89" s="18">
        <v>24</v>
      </c>
      <c r="J89" s="18">
        <v>16</v>
      </c>
      <c r="K89" s="18">
        <v>20</v>
      </c>
      <c r="L89" s="18">
        <v>24</v>
      </c>
      <c r="M89" s="185">
        <f t="shared" si="27"/>
        <v>4.6239999999999997</v>
      </c>
      <c r="N89" s="185">
        <f t="shared" si="28"/>
        <v>5.78</v>
      </c>
      <c r="O89" s="185">
        <f t="shared" si="29"/>
        <v>6.9359999999999999</v>
      </c>
      <c r="P89" s="251"/>
      <c r="Q89" s="251"/>
      <c r="R89" s="251"/>
      <c r="S89" s="256"/>
      <c r="T89" s="256"/>
      <c r="U89" s="256"/>
      <c r="V89" s="2"/>
      <c r="W89" s="3"/>
      <c r="X89" s="2"/>
    </row>
    <row r="90" spans="1:24" ht="18.75" customHeight="1">
      <c r="A90" s="276"/>
      <c r="B90" s="279"/>
      <c r="C90" s="279"/>
      <c r="D90" s="260"/>
      <c r="E90" s="17" t="s">
        <v>10</v>
      </c>
      <c r="F90" s="185">
        <v>169</v>
      </c>
      <c r="G90" s="18">
        <v>10</v>
      </c>
      <c r="H90" s="18">
        <v>13</v>
      </c>
      <c r="I90" s="18">
        <v>15</v>
      </c>
      <c r="J90" s="18">
        <v>8</v>
      </c>
      <c r="K90" s="18">
        <v>10</v>
      </c>
      <c r="L90" s="18">
        <v>12</v>
      </c>
      <c r="M90" s="185">
        <f t="shared" si="27"/>
        <v>1.69</v>
      </c>
      <c r="N90" s="185">
        <f t="shared" si="28"/>
        <v>2.1970000000000001</v>
      </c>
      <c r="O90" s="185">
        <f t="shared" si="29"/>
        <v>2.5350000000000001</v>
      </c>
      <c r="P90" s="251"/>
      <c r="Q90" s="251"/>
      <c r="R90" s="251"/>
      <c r="S90" s="256"/>
      <c r="T90" s="256"/>
      <c r="U90" s="256"/>
      <c r="V90" s="2"/>
      <c r="W90" s="3"/>
      <c r="X90" s="2"/>
    </row>
    <row r="91" spans="1:24" ht="18.75" customHeight="1">
      <c r="A91" s="276"/>
      <c r="B91" s="279"/>
      <c r="C91" s="279"/>
      <c r="D91" s="260"/>
      <c r="E91" s="17" t="s">
        <v>11</v>
      </c>
      <c r="F91" s="185">
        <v>160</v>
      </c>
      <c r="G91" s="18">
        <v>10</v>
      </c>
      <c r="H91" s="18">
        <v>12</v>
      </c>
      <c r="I91" s="18">
        <v>14</v>
      </c>
      <c r="J91" s="18">
        <v>8</v>
      </c>
      <c r="K91" s="18">
        <v>10</v>
      </c>
      <c r="L91" s="18">
        <v>12</v>
      </c>
      <c r="M91" s="185">
        <f t="shared" si="27"/>
        <v>1.6</v>
      </c>
      <c r="N91" s="185">
        <f t="shared" si="28"/>
        <v>1.92</v>
      </c>
      <c r="O91" s="185">
        <f t="shared" si="29"/>
        <v>2.2400000000000002</v>
      </c>
      <c r="P91" s="251"/>
      <c r="Q91" s="251"/>
      <c r="R91" s="251"/>
      <c r="S91" s="256"/>
      <c r="T91" s="256"/>
      <c r="U91" s="256"/>
      <c r="V91" s="2"/>
      <c r="W91" s="3"/>
      <c r="X91" s="2"/>
    </row>
    <row r="92" spans="1:24" ht="18.75" customHeight="1">
      <c r="A92" s="276"/>
      <c r="B92" s="279"/>
      <c r="C92" s="279"/>
      <c r="D92" s="260"/>
      <c r="E92" s="17" t="s">
        <v>12</v>
      </c>
      <c r="F92" s="185">
        <v>791</v>
      </c>
      <c r="G92" s="18">
        <v>3</v>
      </c>
      <c r="H92" s="18">
        <v>4</v>
      </c>
      <c r="I92" s="18">
        <v>5</v>
      </c>
      <c r="J92" s="18">
        <v>5</v>
      </c>
      <c r="K92" s="18">
        <v>5</v>
      </c>
      <c r="L92" s="18">
        <v>7</v>
      </c>
      <c r="M92" s="185">
        <f t="shared" si="27"/>
        <v>2.3730000000000002</v>
      </c>
      <c r="N92" s="185">
        <f t="shared" si="28"/>
        <v>3.1640000000000001</v>
      </c>
      <c r="O92" s="185">
        <f t="shared" si="29"/>
        <v>3.9550000000000001</v>
      </c>
      <c r="P92" s="251"/>
      <c r="Q92" s="251"/>
      <c r="R92" s="251"/>
      <c r="S92" s="256"/>
      <c r="T92" s="256"/>
      <c r="U92" s="256"/>
      <c r="V92" s="2"/>
      <c r="W92" s="3"/>
      <c r="X92" s="2"/>
    </row>
    <row r="93" spans="1:24" ht="15.75">
      <c r="A93" s="276"/>
      <c r="B93" s="279"/>
      <c r="C93" s="279"/>
      <c r="D93" s="260"/>
      <c r="E93" s="19" t="s">
        <v>28</v>
      </c>
      <c r="F93" s="185">
        <v>80</v>
      </c>
      <c r="G93" s="20">
        <v>0.1</v>
      </c>
      <c r="H93" s="20">
        <v>0.1</v>
      </c>
      <c r="I93" s="20">
        <v>0.1</v>
      </c>
      <c r="J93" s="20">
        <v>0.1</v>
      </c>
      <c r="K93" s="20">
        <v>0.1</v>
      </c>
      <c r="L93" s="20">
        <v>0.1</v>
      </c>
      <c r="M93" s="185">
        <f t="shared" si="27"/>
        <v>8.0000000000000002E-3</v>
      </c>
      <c r="N93" s="185">
        <f t="shared" si="28"/>
        <v>8.0000000000000002E-3</v>
      </c>
      <c r="O93" s="185">
        <f t="shared" si="29"/>
        <v>8.0000000000000002E-3</v>
      </c>
      <c r="P93" s="251"/>
      <c r="Q93" s="251"/>
      <c r="R93" s="251"/>
      <c r="S93" s="256"/>
      <c r="T93" s="256"/>
      <c r="U93" s="256"/>
      <c r="V93" s="2"/>
      <c r="W93" s="3"/>
      <c r="X93" s="2"/>
    </row>
    <row r="94" spans="1:24">
      <c r="A94" s="277"/>
      <c r="B94" s="280"/>
      <c r="C94" s="280"/>
      <c r="D94" s="260"/>
      <c r="E94" s="69" t="s">
        <v>118</v>
      </c>
      <c r="F94" s="185">
        <v>440</v>
      </c>
      <c r="G94" s="22">
        <v>10</v>
      </c>
      <c r="H94" s="22">
        <v>10</v>
      </c>
      <c r="I94" s="22">
        <v>10</v>
      </c>
      <c r="J94" s="22">
        <v>10</v>
      </c>
      <c r="K94" s="22">
        <v>10</v>
      </c>
      <c r="L94" s="22">
        <v>10</v>
      </c>
      <c r="M94" s="185">
        <f t="shared" si="27"/>
        <v>4.4000000000000004</v>
      </c>
      <c r="N94" s="185">
        <f t="shared" si="28"/>
        <v>4.4000000000000004</v>
      </c>
      <c r="O94" s="185">
        <f t="shared" si="29"/>
        <v>4.4000000000000004</v>
      </c>
      <c r="P94" s="251"/>
      <c r="Q94" s="251"/>
      <c r="R94" s="251"/>
      <c r="S94" s="256"/>
      <c r="T94" s="256"/>
      <c r="U94" s="256"/>
      <c r="V94" s="2"/>
      <c r="W94" s="3"/>
      <c r="X94" s="2"/>
    </row>
    <row r="95" spans="1:24">
      <c r="A95" s="284" t="s">
        <v>139</v>
      </c>
      <c r="B95" s="254">
        <v>50</v>
      </c>
      <c r="C95" s="254">
        <v>50</v>
      </c>
      <c r="D95" s="285">
        <v>50</v>
      </c>
      <c r="E95" s="70" t="s">
        <v>126</v>
      </c>
      <c r="F95" s="182">
        <v>300</v>
      </c>
      <c r="G95" s="16">
        <v>30</v>
      </c>
      <c r="H95" s="16">
        <v>30</v>
      </c>
      <c r="I95" s="16">
        <v>30</v>
      </c>
      <c r="J95" s="16">
        <v>30</v>
      </c>
      <c r="K95" s="16">
        <v>30</v>
      </c>
      <c r="L95" s="16">
        <v>30</v>
      </c>
      <c r="M95" s="182">
        <f t="shared" si="27"/>
        <v>9</v>
      </c>
      <c r="N95" s="182">
        <f t="shared" si="28"/>
        <v>9</v>
      </c>
      <c r="O95" s="195">
        <f t="shared" si="29"/>
        <v>9</v>
      </c>
      <c r="P95" s="265">
        <f>SUM(M95:M105)</f>
        <v>60.603600000000007</v>
      </c>
      <c r="Q95" s="265">
        <f>SUM(N95:N105)</f>
        <v>60.603600000000007</v>
      </c>
      <c r="R95" s="265">
        <f>SUM(O95:O105)</f>
        <v>60.603600000000007</v>
      </c>
      <c r="S95" s="256">
        <f>P95*1.5</f>
        <v>90.905400000000014</v>
      </c>
      <c r="T95" s="281">
        <f>Q95*1.5</f>
        <v>90.905400000000014</v>
      </c>
      <c r="U95" s="256">
        <f>R95*1.5</f>
        <v>90.905400000000014</v>
      </c>
      <c r="V95" s="2"/>
      <c r="W95" s="3"/>
      <c r="X95" s="2"/>
    </row>
    <row r="96" spans="1:24" ht="30">
      <c r="A96" s="284"/>
      <c r="B96" s="254"/>
      <c r="C96" s="254"/>
      <c r="D96" s="254"/>
      <c r="E96" s="191" t="s">
        <v>127</v>
      </c>
      <c r="F96" s="185">
        <v>300</v>
      </c>
      <c r="G96" s="18">
        <v>2</v>
      </c>
      <c r="H96" s="18">
        <v>2</v>
      </c>
      <c r="I96" s="18">
        <v>2</v>
      </c>
      <c r="J96" s="18">
        <v>2</v>
      </c>
      <c r="K96" s="18">
        <v>2</v>
      </c>
      <c r="L96" s="18">
        <v>2</v>
      </c>
      <c r="M96" s="182">
        <f t="shared" si="27"/>
        <v>0.6</v>
      </c>
      <c r="N96" s="182">
        <f t="shared" si="28"/>
        <v>0.6</v>
      </c>
      <c r="O96" s="195">
        <f t="shared" si="29"/>
        <v>0.6</v>
      </c>
      <c r="P96" s="267"/>
      <c r="Q96" s="267"/>
      <c r="R96" s="267"/>
      <c r="S96" s="256"/>
      <c r="T96" s="282"/>
      <c r="U96" s="256"/>
      <c r="V96" s="2"/>
      <c r="W96" s="3"/>
      <c r="X96" s="2"/>
    </row>
    <row r="97" spans="1:24">
      <c r="A97" s="284"/>
      <c r="B97" s="254"/>
      <c r="C97" s="254"/>
      <c r="D97" s="254"/>
      <c r="E97" s="191" t="s">
        <v>38</v>
      </c>
      <c r="F97" s="185">
        <v>425</v>
      </c>
      <c r="G97" s="18">
        <v>2</v>
      </c>
      <c r="H97" s="18">
        <v>2</v>
      </c>
      <c r="I97" s="18">
        <v>2</v>
      </c>
      <c r="J97" s="18">
        <v>2</v>
      </c>
      <c r="K97" s="18">
        <v>2</v>
      </c>
      <c r="L97" s="18">
        <v>2</v>
      </c>
      <c r="M97" s="182">
        <f t="shared" si="27"/>
        <v>0.85</v>
      </c>
      <c r="N97" s="182">
        <f t="shared" si="28"/>
        <v>0.85</v>
      </c>
      <c r="O97" s="195">
        <f t="shared" si="29"/>
        <v>0.85</v>
      </c>
      <c r="P97" s="267"/>
      <c r="Q97" s="267"/>
      <c r="R97" s="267"/>
      <c r="S97" s="256"/>
      <c r="T97" s="282"/>
      <c r="U97" s="256"/>
      <c r="V97" s="2"/>
      <c r="W97" s="3"/>
      <c r="X97" s="2"/>
    </row>
    <row r="98" spans="1:24">
      <c r="A98" s="284"/>
      <c r="B98" s="254"/>
      <c r="C98" s="254"/>
      <c r="D98" s="254"/>
      <c r="E98" s="191" t="s">
        <v>128</v>
      </c>
      <c r="F98" s="185">
        <v>5260</v>
      </c>
      <c r="G98" s="18">
        <v>1</v>
      </c>
      <c r="H98" s="18">
        <v>1</v>
      </c>
      <c r="I98" s="18">
        <v>1</v>
      </c>
      <c r="J98" s="18">
        <v>1</v>
      </c>
      <c r="K98" s="18">
        <v>1</v>
      </c>
      <c r="L98" s="18">
        <v>1</v>
      </c>
      <c r="M98" s="182">
        <f t="shared" si="27"/>
        <v>5.26</v>
      </c>
      <c r="N98" s="182">
        <f t="shared" si="28"/>
        <v>5.26</v>
      </c>
      <c r="O98" s="195">
        <f t="shared" si="29"/>
        <v>5.26</v>
      </c>
      <c r="P98" s="267"/>
      <c r="Q98" s="267"/>
      <c r="R98" s="267"/>
      <c r="S98" s="256"/>
      <c r="T98" s="282"/>
      <c r="U98" s="256"/>
      <c r="V98" s="2"/>
      <c r="W98" s="3"/>
      <c r="X98" s="2"/>
    </row>
    <row r="99" spans="1:24">
      <c r="A99" s="284"/>
      <c r="B99" s="254"/>
      <c r="C99" s="254"/>
      <c r="D99" s="254"/>
      <c r="E99" s="191" t="s">
        <v>132</v>
      </c>
      <c r="F99" s="185">
        <v>517</v>
      </c>
      <c r="G99" s="18">
        <v>5</v>
      </c>
      <c r="H99" s="18">
        <v>5</v>
      </c>
      <c r="I99" s="18">
        <v>5</v>
      </c>
      <c r="J99" s="18">
        <v>5</v>
      </c>
      <c r="K99" s="18">
        <v>5</v>
      </c>
      <c r="L99" s="18">
        <v>5</v>
      </c>
      <c r="M99" s="182">
        <f t="shared" si="27"/>
        <v>2.585</v>
      </c>
      <c r="N99" s="182">
        <f t="shared" si="28"/>
        <v>2.585</v>
      </c>
      <c r="O99" s="195">
        <f t="shared" si="29"/>
        <v>2.585</v>
      </c>
      <c r="P99" s="267"/>
      <c r="Q99" s="267"/>
      <c r="R99" s="267"/>
      <c r="S99" s="256"/>
      <c r="T99" s="282"/>
      <c r="U99" s="256"/>
      <c r="V99" s="2"/>
      <c r="W99" s="3"/>
      <c r="X99" s="2"/>
    </row>
    <row r="100" spans="1:24">
      <c r="A100" s="284"/>
      <c r="B100" s="254"/>
      <c r="C100" s="254"/>
      <c r="D100" s="254"/>
      <c r="E100" s="191" t="s">
        <v>61</v>
      </c>
      <c r="F100" s="185">
        <v>417</v>
      </c>
      <c r="G100" s="18">
        <v>9</v>
      </c>
      <c r="H100" s="18">
        <v>9</v>
      </c>
      <c r="I100" s="18">
        <v>9</v>
      </c>
      <c r="J100" s="18">
        <v>9</v>
      </c>
      <c r="K100" s="18">
        <v>9</v>
      </c>
      <c r="L100" s="18">
        <v>9</v>
      </c>
      <c r="M100" s="182">
        <f t="shared" si="27"/>
        <v>3.7530000000000001</v>
      </c>
      <c r="N100" s="182">
        <f t="shared" si="28"/>
        <v>3.7530000000000001</v>
      </c>
      <c r="O100" s="195">
        <f t="shared" si="29"/>
        <v>3.7530000000000001</v>
      </c>
      <c r="P100" s="267"/>
      <c r="Q100" s="267"/>
      <c r="R100" s="267"/>
      <c r="S100" s="256"/>
      <c r="T100" s="282"/>
      <c r="U100" s="256"/>
      <c r="V100" s="2"/>
      <c r="W100" s="3"/>
      <c r="X100" s="2"/>
    </row>
    <row r="101" spans="1:24">
      <c r="A101" s="284"/>
      <c r="B101" s="254"/>
      <c r="C101" s="254"/>
      <c r="D101" s="254"/>
      <c r="E101" s="191" t="s">
        <v>140</v>
      </c>
      <c r="F101" s="185">
        <v>2462</v>
      </c>
      <c r="G101" s="18">
        <v>13</v>
      </c>
      <c r="H101" s="18">
        <v>13</v>
      </c>
      <c r="I101" s="18">
        <v>13</v>
      </c>
      <c r="J101" s="18">
        <v>13</v>
      </c>
      <c r="K101" s="18">
        <v>13</v>
      </c>
      <c r="L101" s="18">
        <v>13</v>
      </c>
      <c r="M101" s="182">
        <f t="shared" si="27"/>
        <v>32.006</v>
      </c>
      <c r="N101" s="182">
        <f t="shared" si="28"/>
        <v>32.006</v>
      </c>
      <c r="O101" s="195">
        <f t="shared" si="29"/>
        <v>32.006</v>
      </c>
      <c r="P101" s="267"/>
      <c r="Q101" s="267"/>
      <c r="R101" s="267"/>
      <c r="S101" s="256"/>
      <c r="T101" s="282"/>
      <c r="U101" s="256"/>
      <c r="V101" s="2"/>
      <c r="W101" s="3"/>
      <c r="X101" s="2"/>
    </row>
    <row r="102" spans="1:24">
      <c r="A102" s="284"/>
      <c r="B102" s="254"/>
      <c r="C102" s="254"/>
      <c r="D102" s="254"/>
      <c r="E102" s="191" t="s">
        <v>129</v>
      </c>
      <c r="F102" s="185">
        <v>5895</v>
      </c>
      <c r="G102" s="18">
        <v>1</v>
      </c>
      <c r="H102" s="18">
        <v>1</v>
      </c>
      <c r="I102" s="18">
        <v>1</v>
      </c>
      <c r="J102" s="18">
        <v>1</v>
      </c>
      <c r="K102" s="18">
        <v>1</v>
      </c>
      <c r="L102" s="18">
        <v>1</v>
      </c>
      <c r="M102" s="182">
        <f t="shared" si="27"/>
        <v>5.8949999999999996</v>
      </c>
      <c r="N102" s="182">
        <f t="shared" si="28"/>
        <v>5.8949999999999996</v>
      </c>
      <c r="O102" s="195">
        <f t="shared" si="29"/>
        <v>5.8949999999999996</v>
      </c>
      <c r="P102" s="267"/>
      <c r="Q102" s="267"/>
      <c r="R102" s="267"/>
      <c r="S102" s="256"/>
      <c r="T102" s="282"/>
      <c r="U102" s="256"/>
      <c r="V102" s="2"/>
      <c r="W102" s="3"/>
      <c r="X102" s="2"/>
    </row>
    <row r="103" spans="1:24">
      <c r="A103" s="284"/>
      <c r="B103" s="254"/>
      <c r="C103" s="254"/>
      <c r="D103" s="254"/>
      <c r="E103" s="191" t="s">
        <v>130</v>
      </c>
      <c r="F103" s="185">
        <v>80</v>
      </c>
      <c r="G103" s="20">
        <v>0.1</v>
      </c>
      <c r="H103" s="20">
        <v>0.1</v>
      </c>
      <c r="I103" s="20">
        <v>0.1</v>
      </c>
      <c r="J103" s="20">
        <v>0.1</v>
      </c>
      <c r="K103" s="20">
        <v>0.1</v>
      </c>
      <c r="L103" s="20">
        <v>0.1</v>
      </c>
      <c r="M103" s="182">
        <f t="shared" si="27"/>
        <v>8.0000000000000002E-3</v>
      </c>
      <c r="N103" s="182">
        <f t="shared" si="28"/>
        <v>8.0000000000000002E-3</v>
      </c>
      <c r="O103" s="195">
        <f t="shared" si="29"/>
        <v>8.0000000000000002E-3</v>
      </c>
      <c r="P103" s="267"/>
      <c r="Q103" s="267"/>
      <c r="R103" s="267"/>
      <c r="S103" s="256"/>
      <c r="T103" s="282"/>
      <c r="U103" s="256"/>
      <c r="V103" s="2"/>
      <c r="W103" s="3"/>
      <c r="X103" s="2"/>
    </row>
    <row r="104" spans="1:24">
      <c r="A104" s="284"/>
      <c r="B104" s="254"/>
      <c r="C104" s="254"/>
      <c r="D104" s="254"/>
      <c r="E104" s="191" t="s">
        <v>131</v>
      </c>
      <c r="F104" s="185">
        <v>4320</v>
      </c>
      <c r="G104" s="185">
        <v>0.03</v>
      </c>
      <c r="H104" s="185">
        <v>0.03</v>
      </c>
      <c r="I104" s="185">
        <v>0.03</v>
      </c>
      <c r="J104" s="185">
        <v>0.03</v>
      </c>
      <c r="K104" s="185">
        <v>0.03</v>
      </c>
      <c r="L104" s="185">
        <v>0.03</v>
      </c>
      <c r="M104" s="182">
        <f t="shared" si="27"/>
        <v>0.12959999999999999</v>
      </c>
      <c r="N104" s="182">
        <f t="shared" si="28"/>
        <v>0.12959999999999999</v>
      </c>
      <c r="O104" s="195">
        <f t="shared" si="29"/>
        <v>0.12959999999999999</v>
      </c>
      <c r="P104" s="267"/>
      <c r="Q104" s="267"/>
      <c r="R104" s="267"/>
      <c r="S104" s="256"/>
      <c r="T104" s="282"/>
      <c r="U104" s="256"/>
      <c r="V104" s="2"/>
      <c r="W104" s="3"/>
      <c r="X104" s="2"/>
    </row>
    <row r="105" spans="1:24">
      <c r="A105" s="284"/>
      <c r="B105" s="254"/>
      <c r="C105" s="254"/>
      <c r="D105" s="254"/>
      <c r="E105" s="191" t="s">
        <v>132</v>
      </c>
      <c r="F105" s="185">
        <v>517</v>
      </c>
      <c r="G105" s="18">
        <v>1</v>
      </c>
      <c r="H105" s="18">
        <v>1</v>
      </c>
      <c r="I105" s="18">
        <v>1</v>
      </c>
      <c r="J105" s="18">
        <v>1</v>
      </c>
      <c r="K105" s="18">
        <v>1</v>
      </c>
      <c r="L105" s="18">
        <v>1</v>
      </c>
      <c r="M105" s="182">
        <f t="shared" si="27"/>
        <v>0.51700000000000002</v>
      </c>
      <c r="N105" s="182">
        <f t="shared" si="28"/>
        <v>0.51700000000000002</v>
      </c>
      <c r="O105" s="195">
        <f t="shared" si="29"/>
        <v>0.51700000000000002</v>
      </c>
      <c r="P105" s="266"/>
      <c r="Q105" s="266"/>
      <c r="R105" s="266"/>
      <c r="S105" s="256"/>
      <c r="T105" s="283"/>
      <c r="U105" s="256"/>
      <c r="V105" s="2"/>
      <c r="W105" s="3"/>
      <c r="X105" s="2"/>
    </row>
    <row r="106" spans="1:24" ht="15.75">
      <c r="A106" s="275" t="s">
        <v>97</v>
      </c>
      <c r="B106" s="273">
        <v>200</v>
      </c>
      <c r="C106" s="273">
        <v>200</v>
      </c>
      <c r="D106" s="273">
        <v>200</v>
      </c>
      <c r="E106" s="19" t="s">
        <v>42</v>
      </c>
      <c r="F106" s="185">
        <v>1488</v>
      </c>
      <c r="G106" s="18">
        <v>20</v>
      </c>
      <c r="H106" s="18">
        <v>20</v>
      </c>
      <c r="I106" s="18">
        <v>20</v>
      </c>
      <c r="J106" s="18">
        <v>20</v>
      </c>
      <c r="K106" s="18">
        <v>20</v>
      </c>
      <c r="L106" s="18">
        <v>20</v>
      </c>
      <c r="M106" s="181">
        <f>G106*F106/1000</f>
        <v>29.76</v>
      </c>
      <c r="N106" s="185">
        <f>H106*F106/1000</f>
        <v>29.76</v>
      </c>
      <c r="O106" s="23">
        <f>G106*F106/1000</f>
        <v>29.76</v>
      </c>
      <c r="P106" s="265">
        <f>SUM(M106:M107)</f>
        <v>33.160000000000004</v>
      </c>
      <c r="Q106" s="265">
        <f>SUM(N106:N107)</f>
        <v>33.160000000000004</v>
      </c>
      <c r="R106" s="265">
        <f>SUM(O106:O107)</f>
        <v>33.160000000000004</v>
      </c>
      <c r="S106" s="281">
        <f>P106*1.5</f>
        <v>49.740000000000009</v>
      </c>
      <c r="T106" s="281">
        <f>Q106*1.5</f>
        <v>49.740000000000009</v>
      </c>
      <c r="U106" s="271">
        <f>R106*1.5</f>
        <v>49.740000000000009</v>
      </c>
      <c r="V106" s="2"/>
      <c r="W106" s="3"/>
      <c r="X106" s="2"/>
    </row>
    <row r="107" spans="1:24" ht="15.75">
      <c r="A107" s="276"/>
      <c r="B107" s="274"/>
      <c r="C107" s="274"/>
      <c r="D107" s="274"/>
      <c r="E107" s="19" t="s">
        <v>38</v>
      </c>
      <c r="F107" s="185">
        <v>425</v>
      </c>
      <c r="G107" s="18">
        <v>8</v>
      </c>
      <c r="H107" s="18">
        <v>8</v>
      </c>
      <c r="I107" s="18">
        <v>8</v>
      </c>
      <c r="J107" s="18">
        <v>8</v>
      </c>
      <c r="K107" s="18">
        <v>8</v>
      </c>
      <c r="L107" s="18">
        <v>8</v>
      </c>
      <c r="M107" s="181">
        <f>G107*F107/1000</f>
        <v>3.4</v>
      </c>
      <c r="N107" s="185">
        <f>H107*F107/1000</f>
        <v>3.4</v>
      </c>
      <c r="O107" s="23">
        <f>G107*F107/1000</f>
        <v>3.4</v>
      </c>
      <c r="P107" s="266"/>
      <c r="Q107" s="266"/>
      <c r="R107" s="266"/>
      <c r="S107" s="283"/>
      <c r="T107" s="283"/>
      <c r="U107" s="272"/>
      <c r="V107" s="2"/>
      <c r="W107" s="3"/>
      <c r="X107" s="2"/>
    </row>
    <row r="108" spans="1:24" ht="30">
      <c r="A108" s="33" t="s">
        <v>110</v>
      </c>
      <c r="B108" s="34">
        <v>30</v>
      </c>
      <c r="C108" s="34">
        <v>50</v>
      </c>
      <c r="D108" s="34">
        <v>50</v>
      </c>
      <c r="E108" s="35" t="s">
        <v>110</v>
      </c>
      <c r="F108" s="22">
        <v>440</v>
      </c>
      <c r="G108" s="18">
        <v>30</v>
      </c>
      <c r="H108" s="18">
        <v>50</v>
      </c>
      <c r="I108" s="18">
        <v>50</v>
      </c>
      <c r="J108" s="18">
        <v>30</v>
      </c>
      <c r="K108" s="18">
        <v>50</v>
      </c>
      <c r="L108" s="18">
        <v>50</v>
      </c>
      <c r="M108" s="182">
        <f>G108*F108/1000</f>
        <v>13.2</v>
      </c>
      <c r="N108" s="182">
        <f>H108*F108/1000</f>
        <v>22</v>
      </c>
      <c r="O108" s="195">
        <f>I108*F108/1000</f>
        <v>22</v>
      </c>
      <c r="P108" s="185">
        <f>SUM(M108)</f>
        <v>13.2</v>
      </c>
      <c r="Q108" s="185">
        <f>SUM(N108)</f>
        <v>22</v>
      </c>
      <c r="R108" s="185">
        <f>SUM(O108)</f>
        <v>22</v>
      </c>
      <c r="S108" s="185">
        <f>P108*1.5</f>
        <v>19.799999999999997</v>
      </c>
      <c r="T108" s="185">
        <f>Q108*1.5</f>
        <v>33</v>
      </c>
      <c r="U108" s="185">
        <f>R108*1.5</f>
        <v>33</v>
      </c>
      <c r="V108" s="2"/>
      <c r="W108" s="3"/>
      <c r="X108" s="2"/>
    </row>
    <row r="109" spans="1:24" ht="15.75" thickBot="1">
      <c r="A109" s="289"/>
      <c r="B109" s="290"/>
      <c r="C109" s="290"/>
      <c r="D109" s="290"/>
      <c r="E109" s="290"/>
      <c r="F109" s="290"/>
      <c r="G109" s="290"/>
      <c r="H109" s="290"/>
      <c r="I109" s="290"/>
      <c r="J109" s="290"/>
      <c r="K109" s="290"/>
      <c r="L109" s="290"/>
      <c r="M109" s="290"/>
      <c r="N109" s="290"/>
      <c r="O109" s="291"/>
      <c r="P109" s="71">
        <f t="shared" ref="P109:U109" si="30">SUM(P82:P108)</f>
        <v>391.9676</v>
      </c>
      <c r="Q109" s="71">
        <f t="shared" si="30"/>
        <v>482.9341</v>
      </c>
      <c r="R109" s="71">
        <f t="shared" si="30"/>
        <v>559.28060000000005</v>
      </c>
      <c r="S109" s="71">
        <f t="shared" si="30"/>
        <v>587.95139999999992</v>
      </c>
      <c r="T109" s="71">
        <f t="shared" si="30"/>
        <v>724.40114999999992</v>
      </c>
      <c r="U109" s="71">
        <f t="shared" si="30"/>
        <v>838.92089999999996</v>
      </c>
      <c r="V109" s="2"/>
      <c r="W109" s="3"/>
      <c r="X109" s="2"/>
    </row>
    <row r="110" spans="1:24" ht="15.7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2"/>
      <c r="Q110" s="2"/>
      <c r="R110" s="2"/>
      <c r="S110" s="2"/>
      <c r="T110" s="2"/>
      <c r="U110" s="2"/>
      <c r="V110" s="2"/>
      <c r="W110" s="2"/>
      <c r="X110" s="2"/>
    </row>
    <row r="111" spans="1:2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</sheetData>
  <mergeCells count="190">
    <mergeCell ref="A69:A72"/>
    <mergeCell ref="B69:B72"/>
    <mergeCell ref="C69:C72"/>
    <mergeCell ref="D69:D72"/>
    <mergeCell ref="A73:A75"/>
    <mergeCell ref="B73:B75"/>
    <mergeCell ref="C73:C75"/>
    <mergeCell ref="A57:A58"/>
    <mergeCell ref="B57:B58"/>
    <mergeCell ref="A63:A68"/>
    <mergeCell ref="D73:D75"/>
    <mergeCell ref="A36:A38"/>
    <mergeCell ref="B36:B38"/>
    <mergeCell ref="C36:C38"/>
    <mergeCell ref="D36:D38"/>
    <mergeCell ref="A39:A40"/>
    <mergeCell ref="B39:B40"/>
    <mergeCell ref="C39:C40"/>
    <mergeCell ref="D39:D40"/>
    <mergeCell ref="B63:B68"/>
    <mergeCell ref="C63:C68"/>
    <mergeCell ref="D63:D68"/>
    <mergeCell ref="A62:O62"/>
    <mergeCell ref="A61:O61"/>
    <mergeCell ref="C57:C58"/>
    <mergeCell ref="D57:D58"/>
    <mergeCell ref="D77:D78"/>
    <mergeCell ref="A81:O81"/>
    <mergeCell ref="A82:A86"/>
    <mergeCell ref="B82:B86"/>
    <mergeCell ref="C82:C86"/>
    <mergeCell ref="D82:D86"/>
    <mergeCell ref="A77:A78"/>
    <mergeCell ref="B77:B78"/>
    <mergeCell ref="C77:C78"/>
    <mergeCell ref="A80:O80"/>
    <mergeCell ref="U57:U58"/>
    <mergeCell ref="A3:A4"/>
    <mergeCell ref="B3:D3"/>
    <mergeCell ref="E3:E4"/>
    <mergeCell ref="F3:F4"/>
    <mergeCell ref="G3:I3"/>
    <mergeCell ref="J3:L3"/>
    <mergeCell ref="M3:O3"/>
    <mergeCell ref="A26:A35"/>
    <mergeCell ref="B26:B35"/>
    <mergeCell ref="C26:C35"/>
    <mergeCell ref="A5:O5"/>
    <mergeCell ref="A6:O6"/>
    <mergeCell ref="A48:A56"/>
    <mergeCell ref="B48:B56"/>
    <mergeCell ref="C48:C56"/>
    <mergeCell ref="D48:D56"/>
    <mergeCell ref="A44:A47"/>
    <mergeCell ref="B44:B47"/>
    <mergeCell ref="C44:C47"/>
    <mergeCell ref="D44:D47"/>
    <mergeCell ref="D26:D35"/>
    <mergeCell ref="A24:O24"/>
    <mergeCell ref="S44:S47"/>
    <mergeCell ref="T44:T47"/>
    <mergeCell ref="U44:U47"/>
    <mergeCell ref="U39:U40"/>
    <mergeCell ref="S48:S56"/>
    <mergeCell ref="T48:T56"/>
    <mergeCell ref="U48:U56"/>
    <mergeCell ref="P48:P56"/>
    <mergeCell ref="P44:P47"/>
    <mergeCell ref="Q44:Q47"/>
    <mergeCell ref="R44:R47"/>
    <mergeCell ref="Q48:Q56"/>
    <mergeCell ref="R48:R56"/>
    <mergeCell ref="R39:R40"/>
    <mergeCell ref="S39:S40"/>
    <mergeCell ref="T39:T40"/>
    <mergeCell ref="B19:B21"/>
    <mergeCell ref="C19:C21"/>
    <mergeCell ref="D19:D21"/>
    <mergeCell ref="A7:A13"/>
    <mergeCell ref="U19:U21"/>
    <mergeCell ref="A43:U43"/>
    <mergeCell ref="A42:O42"/>
    <mergeCell ref="P26:P35"/>
    <mergeCell ref="Q26:Q35"/>
    <mergeCell ref="R26:R35"/>
    <mergeCell ref="S26:S35"/>
    <mergeCell ref="T26:T35"/>
    <mergeCell ref="U26:U35"/>
    <mergeCell ref="B7:B13"/>
    <mergeCell ref="C7:C13"/>
    <mergeCell ref="D7:D13"/>
    <mergeCell ref="A14:A18"/>
    <mergeCell ref="B14:B18"/>
    <mergeCell ref="C14:C18"/>
    <mergeCell ref="D14:D18"/>
    <mergeCell ref="P39:P40"/>
    <mergeCell ref="Q39:Q40"/>
    <mergeCell ref="U36:U38"/>
    <mergeCell ref="P36:P38"/>
    <mergeCell ref="P3:R3"/>
    <mergeCell ref="S3:U3"/>
    <mergeCell ref="P19:P21"/>
    <mergeCell ref="Q19:Q21"/>
    <mergeCell ref="R19:R21"/>
    <mergeCell ref="S19:S21"/>
    <mergeCell ref="T19:T21"/>
    <mergeCell ref="P14:P18"/>
    <mergeCell ref="Q14:Q18"/>
    <mergeCell ref="R14:R18"/>
    <mergeCell ref="S14:S18"/>
    <mergeCell ref="T14:T18"/>
    <mergeCell ref="U14:U18"/>
    <mergeCell ref="P7:P13"/>
    <mergeCell ref="Q7:Q13"/>
    <mergeCell ref="R7:R13"/>
    <mergeCell ref="S7:S13"/>
    <mergeCell ref="T7:T13"/>
    <mergeCell ref="U7:U13"/>
    <mergeCell ref="S77:S78"/>
    <mergeCell ref="T77:T78"/>
    <mergeCell ref="U77:U78"/>
    <mergeCell ref="P63:P68"/>
    <mergeCell ref="Q63:Q68"/>
    <mergeCell ref="R63:R68"/>
    <mergeCell ref="S63:S68"/>
    <mergeCell ref="T63:T68"/>
    <mergeCell ref="U63:U68"/>
    <mergeCell ref="P69:P72"/>
    <mergeCell ref="Q69:Q72"/>
    <mergeCell ref="R69:R72"/>
    <mergeCell ref="S69:S72"/>
    <mergeCell ref="T69:T72"/>
    <mergeCell ref="U69:U72"/>
    <mergeCell ref="U73:U75"/>
    <mergeCell ref="P77:P78"/>
    <mergeCell ref="Q77:Q78"/>
    <mergeCell ref="R77:R78"/>
    <mergeCell ref="Q36:Q38"/>
    <mergeCell ref="R36:R38"/>
    <mergeCell ref="S36:S38"/>
    <mergeCell ref="T36:T38"/>
    <mergeCell ref="A25:U25"/>
    <mergeCell ref="A19:A21"/>
    <mergeCell ref="A109:O109"/>
    <mergeCell ref="P82:P86"/>
    <mergeCell ref="Q82:Q86"/>
    <mergeCell ref="R82:R86"/>
    <mergeCell ref="S82:S86"/>
    <mergeCell ref="T82:T86"/>
    <mergeCell ref="U82:U86"/>
    <mergeCell ref="P87:P94"/>
    <mergeCell ref="Q87:Q94"/>
    <mergeCell ref="R87:R94"/>
    <mergeCell ref="S87:S94"/>
    <mergeCell ref="T87:T94"/>
    <mergeCell ref="U87:U94"/>
    <mergeCell ref="P106:P107"/>
    <mergeCell ref="Q106:Q107"/>
    <mergeCell ref="R106:R107"/>
    <mergeCell ref="S106:S107"/>
    <mergeCell ref="T106:T107"/>
    <mergeCell ref="U106:U107"/>
    <mergeCell ref="D106:D107"/>
    <mergeCell ref="A87:A94"/>
    <mergeCell ref="B87:B94"/>
    <mergeCell ref="C87:C94"/>
    <mergeCell ref="D87:D94"/>
    <mergeCell ref="P95:P105"/>
    <mergeCell ref="Q95:Q105"/>
    <mergeCell ref="R95:R105"/>
    <mergeCell ref="S95:S105"/>
    <mergeCell ref="T95:T105"/>
    <mergeCell ref="U95:U105"/>
    <mergeCell ref="A106:A107"/>
    <mergeCell ref="B106:B107"/>
    <mergeCell ref="C106:C107"/>
    <mergeCell ref="A95:A105"/>
    <mergeCell ref="B95:B105"/>
    <mergeCell ref="C95:C105"/>
    <mergeCell ref="D95:D105"/>
    <mergeCell ref="P57:P58"/>
    <mergeCell ref="Q57:Q58"/>
    <mergeCell ref="R57:R58"/>
    <mergeCell ref="S57:S58"/>
    <mergeCell ref="T57:T58"/>
    <mergeCell ref="P73:P75"/>
    <mergeCell ref="Q73:Q75"/>
    <mergeCell ref="R73:R75"/>
    <mergeCell ref="S73:S75"/>
    <mergeCell ref="T73:T75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112"/>
  <sheetViews>
    <sheetView view="pageBreakPreview" zoomScale="98" zoomScaleNormal="98" zoomScaleSheetLayoutView="98" workbookViewId="0">
      <selection activeCell="N96" sqref="N96"/>
    </sheetView>
  </sheetViews>
  <sheetFormatPr defaultRowHeight="15" outlineLevelCol="1"/>
  <cols>
    <col min="1" max="1" width="24.25" customWidth="1"/>
    <col min="4" max="4" width="9.125" customWidth="1"/>
    <col min="5" max="5" width="27.125" customWidth="1"/>
    <col min="6" max="6" width="10.375" bestFit="1" customWidth="1"/>
    <col min="7" max="7" width="10.625" customWidth="1"/>
    <col min="8" max="8" width="10.125" customWidth="1"/>
    <col min="9" max="9" width="10.625" customWidth="1"/>
    <col min="10" max="10" width="10.25" customWidth="1"/>
    <col min="11" max="11" width="10.125" customWidth="1"/>
    <col min="12" max="12" width="9.75" customWidth="1"/>
    <col min="13" max="20" width="9.125" customWidth="1" outlineLevel="1"/>
    <col min="21" max="21" width="12.625" customWidth="1" outlineLevel="1"/>
  </cols>
  <sheetData>
    <row r="1" spans="1:24">
      <c r="A1" s="14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2"/>
      <c r="T1" s="2"/>
      <c r="U1" s="2"/>
      <c r="V1" s="3"/>
      <c r="W1" s="3"/>
      <c r="X1" s="3"/>
    </row>
    <row r="2" spans="1:24" ht="15.75" thickBot="1">
      <c r="A2" s="14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2"/>
      <c r="T2" s="2"/>
      <c r="U2" s="2"/>
      <c r="V2" s="3"/>
      <c r="W2" s="3"/>
      <c r="X2" s="3"/>
    </row>
    <row r="3" spans="1:24" ht="27.75" customHeight="1">
      <c r="A3" s="391" t="s">
        <v>0</v>
      </c>
      <c r="B3" s="393" t="s">
        <v>1</v>
      </c>
      <c r="C3" s="393"/>
      <c r="D3" s="393"/>
      <c r="E3" s="394" t="s">
        <v>2</v>
      </c>
      <c r="F3" s="396" t="s">
        <v>3</v>
      </c>
      <c r="G3" s="393" t="s">
        <v>4</v>
      </c>
      <c r="H3" s="393"/>
      <c r="I3" s="393"/>
      <c r="J3" s="393" t="s">
        <v>5</v>
      </c>
      <c r="K3" s="393"/>
      <c r="L3" s="393"/>
      <c r="M3" s="393" t="s">
        <v>108</v>
      </c>
      <c r="N3" s="393"/>
      <c r="O3" s="393"/>
      <c r="P3" s="385" t="s">
        <v>6</v>
      </c>
      <c r="Q3" s="385"/>
      <c r="R3" s="386"/>
      <c r="S3" s="387" t="s">
        <v>109</v>
      </c>
      <c r="T3" s="387"/>
      <c r="U3" s="388"/>
      <c r="V3" s="3"/>
      <c r="W3" s="3"/>
      <c r="X3" s="3"/>
    </row>
    <row r="4" spans="1:24" ht="15.75" thickBot="1">
      <c r="A4" s="392"/>
      <c r="B4" s="212" t="s">
        <v>13</v>
      </c>
      <c r="C4" s="212" t="s">
        <v>7</v>
      </c>
      <c r="D4" s="212" t="s">
        <v>8</v>
      </c>
      <c r="E4" s="395"/>
      <c r="F4" s="397"/>
      <c r="G4" s="212" t="s">
        <v>13</v>
      </c>
      <c r="H4" s="212" t="s">
        <v>7</v>
      </c>
      <c r="I4" s="212" t="s">
        <v>8</v>
      </c>
      <c r="J4" s="212" t="s">
        <v>13</v>
      </c>
      <c r="K4" s="212" t="s">
        <v>7</v>
      </c>
      <c r="L4" s="212" t="s">
        <v>8</v>
      </c>
      <c r="M4" s="212" t="s">
        <v>13</v>
      </c>
      <c r="N4" s="212" t="s">
        <v>7</v>
      </c>
      <c r="O4" s="80" t="s">
        <v>8</v>
      </c>
      <c r="P4" s="212" t="s">
        <v>13</v>
      </c>
      <c r="Q4" s="212" t="s">
        <v>7</v>
      </c>
      <c r="R4" s="80" t="s">
        <v>8</v>
      </c>
      <c r="S4" s="212" t="s">
        <v>13</v>
      </c>
      <c r="T4" s="212" t="s">
        <v>7</v>
      </c>
      <c r="U4" s="80" t="s">
        <v>8</v>
      </c>
      <c r="V4" s="3"/>
      <c r="W4" s="3"/>
      <c r="X4" s="3"/>
    </row>
    <row r="5" spans="1:24">
      <c r="A5" s="402" t="s">
        <v>88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78"/>
      <c r="Q5" s="78"/>
      <c r="R5" s="78"/>
      <c r="S5" s="3"/>
      <c r="T5" s="3"/>
      <c r="U5" s="3"/>
      <c r="V5" s="3"/>
      <c r="W5" s="3"/>
      <c r="X5" s="3"/>
    </row>
    <row r="6" spans="1:24" ht="18.75" customHeight="1" thickBot="1">
      <c r="A6" s="403" t="s">
        <v>9</v>
      </c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78"/>
      <c r="Q6" s="78"/>
      <c r="R6" s="78"/>
      <c r="S6" s="3"/>
      <c r="T6" s="3"/>
      <c r="U6" s="3"/>
      <c r="V6" s="3"/>
      <c r="W6" s="3"/>
      <c r="X6" s="3"/>
    </row>
    <row r="7" spans="1:24" ht="18.75" customHeight="1">
      <c r="A7" s="417" t="s">
        <v>143</v>
      </c>
      <c r="B7" s="337" t="s">
        <v>24</v>
      </c>
      <c r="C7" s="337" t="s">
        <v>25</v>
      </c>
      <c r="D7" s="337" t="s">
        <v>26</v>
      </c>
      <c r="E7" s="133" t="s">
        <v>10</v>
      </c>
      <c r="F7" s="213">
        <v>169</v>
      </c>
      <c r="G7" s="209">
        <v>70</v>
      </c>
      <c r="H7" s="99">
        <v>90</v>
      </c>
      <c r="I7" s="99">
        <v>115</v>
      </c>
      <c r="J7" s="99">
        <v>55</v>
      </c>
      <c r="K7" s="99">
        <v>66</v>
      </c>
      <c r="L7" s="99">
        <v>92</v>
      </c>
      <c r="M7" s="206">
        <f>G7*F7/1000</f>
        <v>11.83</v>
      </c>
      <c r="N7" s="206">
        <f>H7*F7/1000</f>
        <v>15.21</v>
      </c>
      <c r="O7" s="115">
        <f>I7*F7/1000</f>
        <v>19.434999999999999</v>
      </c>
      <c r="P7" s="374">
        <f>SUM(M7:M10)</f>
        <v>19.468</v>
      </c>
      <c r="Q7" s="374">
        <f>SUM(N7:N10)</f>
        <v>26.682999999999996</v>
      </c>
      <c r="R7" s="374">
        <f>SUM(O7:O10)</f>
        <v>34.663000000000004</v>
      </c>
      <c r="S7" s="374">
        <f>P7*1.5</f>
        <v>29.201999999999998</v>
      </c>
      <c r="T7" s="374">
        <f>Q7*1.5</f>
        <v>40.024499999999996</v>
      </c>
      <c r="U7" s="374">
        <f>R7*1.5</f>
        <v>51.994500000000002</v>
      </c>
      <c r="V7" s="3"/>
      <c r="W7" s="3"/>
      <c r="X7" s="3"/>
    </row>
    <row r="8" spans="1:24" ht="18.75" customHeight="1">
      <c r="A8" s="418"/>
      <c r="B8" s="338"/>
      <c r="C8" s="338"/>
      <c r="D8" s="338"/>
      <c r="E8" s="75" t="s">
        <v>51</v>
      </c>
      <c r="F8" s="76">
        <v>751</v>
      </c>
      <c r="G8" s="90">
        <v>7</v>
      </c>
      <c r="H8" s="81">
        <v>10</v>
      </c>
      <c r="I8" s="81">
        <v>15</v>
      </c>
      <c r="J8" s="81">
        <v>7</v>
      </c>
      <c r="K8" s="81">
        <v>10</v>
      </c>
      <c r="L8" s="81">
        <v>15</v>
      </c>
      <c r="M8" s="76">
        <f>G8*F8/1000</f>
        <v>5.2569999999999997</v>
      </c>
      <c r="N8" s="76">
        <f>H8*F8/1000</f>
        <v>7.51</v>
      </c>
      <c r="O8" s="76">
        <f>I8*F8/1000</f>
        <v>11.265000000000001</v>
      </c>
      <c r="P8" s="375"/>
      <c r="Q8" s="375"/>
      <c r="R8" s="375"/>
      <c r="S8" s="375"/>
      <c r="T8" s="375"/>
      <c r="U8" s="375"/>
      <c r="V8" s="3"/>
      <c r="W8" s="3"/>
      <c r="X8" s="3"/>
    </row>
    <row r="9" spans="1:24" ht="18.75" customHeight="1">
      <c r="A9" s="418"/>
      <c r="B9" s="338"/>
      <c r="C9" s="338"/>
      <c r="D9" s="338"/>
      <c r="E9" s="74" t="s">
        <v>12</v>
      </c>
      <c r="F9" s="76">
        <v>791</v>
      </c>
      <c r="G9" s="90">
        <v>3</v>
      </c>
      <c r="H9" s="90">
        <v>5</v>
      </c>
      <c r="I9" s="90">
        <v>5</v>
      </c>
      <c r="J9" s="90">
        <v>3</v>
      </c>
      <c r="K9" s="90">
        <v>5</v>
      </c>
      <c r="L9" s="90">
        <v>5</v>
      </c>
      <c r="M9" s="76">
        <f>G9*F9/1000</f>
        <v>2.3730000000000002</v>
      </c>
      <c r="N9" s="76">
        <f>H9*F9/1000</f>
        <v>3.9550000000000001</v>
      </c>
      <c r="O9" s="76">
        <f>I9*F9/1000</f>
        <v>3.9550000000000001</v>
      </c>
      <c r="P9" s="375"/>
      <c r="Q9" s="375"/>
      <c r="R9" s="375"/>
      <c r="S9" s="375"/>
      <c r="T9" s="375"/>
      <c r="U9" s="375"/>
      <c r="V9" s="3"/>
      <c r="W9" s="3"/>
      <c r="X9" s="3"/>
    </row>
    <row r="10" spans="1:24" ht="18.75" customHeight="1">
      <c r="A10" s="419"/>
      <c r="B10" s="339"/>
      <c r="C10" s="339"/>
      <c r="D10" s="339"/>
      <c r="E10" s="75" t="s">
        <v>28</v>
      </c>
      <c r="F10" s="76">
        <v>80</v>
      </c>
      <c r="G10" s="90">
        <v>0.1</v>
      </c>
      <c r="H10" s="90">
        <v>0.1</v>
      </c>
      <c r="I10" s="90">
        <v>0.1</v>
      </c>
      <c r="J10" s="90">
        <v>0.1</v>
      </c>
      <c r="K10" s="90">
        <v>0.1</v>
      </c>
      <c r="L10" s="90">
        <v>0.1</v>
      </c>
      <c r="M10" s="76">
        <f>G10*F10/1000</f>
        <v>8.0000000000000002E-3</v>
      </c>
      <c r="N10" s="76">
        <f>H10*F10/1000</f>
        <v>8.0000000000000002E-3</v>
      </c>
      <c r="O10" s="76">
        <f>I10*F10/1000</f>
        <v>8.0000000000000002E-3</v>
      </c>
      <c r="P10" s="376"/>
      <c r="Q10" s="376"/>
      <c r="R10" s="376"/>
      <c r="S10" s="376"/>
      <c r="T10" s="376"/>
      <c r="U10" s="376"/>
      <c r="V10" s="3"/>
      <c r="W10" s="3"/>
      <c r="X10" s="3"/>
    </row>
    <row r="11" spans="1:24" ht="18.75" customHeight="1">
      <c r="A11" s="371" t="s">
        <v>156</v>
      </c>
      <c r="B11" s="332" t="s">
        <v>46</v>
      </c>
      <c r="C11" s="332" t="s">
        <v>47</v>
      </c>
      <c r="D11" s="332" t="s">
        <v>48</v>
      </c>
      <c r="E11" s="116" t="s">
        <v>157</v>
      </c>
      <c r="F11" s="76">
        <v>1900</v>
      </c>
      <c r="G11" s="81">
        <v>75</v>
      </c>
      <c r="H11" s="81">
        <v>84</v>
      </c>
      <c r="I11" s="81">
        <v>94</v>
      </c>
      <c r="J11" s="81">
        <v>68</v>
      </c>
      <c r="K11" s="81">
        <v>78</v>
      </c>
      <c r="L11" s="81">
        <v>98</v>
      </c>
      <c r="M11" s="76">
        <f t="shared" ref="M11:M18" si="0">G11*F11/1000</f>
        <v>142.5</v>
      </c>
      <c r="N11" s="76">
        <f t="shared" ref="N11:N18" si="1">H11*F11/1000</f>
        <v>159.6</v>
      </c>
      <c r="O11" s="91">
        <f t="shared" ref="O11:O18" si="2">I11*F11/1000</f>
        <v>178.6</v>
      </c>
      <c r="P11" s="380">
        <f>SUM(M11:M18)</f>
        <v>215.28400000000002</v>
      </c>
      <c r="Q11" s="380">
        <f>SUM(N11:N18)</f>
        <v>250.18100000000001</v>
      </c>
      <c r="R11" s="380">
        <f>SUM(O11:O18)</f>
        <v>304.613</v>
      </c>
      <c r="S11" s="421">
        <f>P11*1.51</f>
        <v>325.07884000000001</v>
      </c>
      <c r="T11" s="421">
        <f>Q11*1.51</f>
        <v>377.77331000000004</v>
      </c>
      <c r="U11" s="421">
        <f>R11*1.51</f>
        <v>459.96562999999998</v>
      </c>
      <c r="V11" s="3"/>
      <c r="W11" s="3"/>
      <c r="X11" s="3"/>
    </row>
    <row r="12" spans="1:24" ht="18.75" customHeight="1">
      <c r="A12" s="371"/>
      <c r="B12" s="332"/>
      <c r="C12" s="332"/>
      <c r="D12" s="332"/>
      <c r="E12" s="74" t="s">
        <v>11</v>
      </c>
      <c r="F12" s="76">
        <v>160</v>
      </c>
      <c r="G12" s="81">
        <v>13</v>
      </c>
      <c r="H12" s="81">
        <v>15</v>
      </c>
      <c r="I12" s="81">
        <v>20</v>
      </c>
      <c r="J12" s="81">
        <v>10</v>
      </c>
      <c r="K12" s="81">
        <v>10</v>
      </c>
      <c r="L12" s="81">
        <v>13</v>
      </c>
      <c r="M12" s="76">
        <f t="shared" si="0"/>
        <v>2.08</v>
      </c>
      <c r="N12" s="76">
        <f t="shared" si="1"/>
        <v>2.4</v>
      </c>
      <c r="O12" s="91">
        <f t="shared" si="2"/>
        <v>3.2</v>
      </c>
      <c r="P12" s="380"/>
      <c r="Q12" s="380"/>
      <c r="R12" s="380"/>
      <c r="S12" s="421"/>
      <c r="T12" s="421"/>
      <c r="U12" s="421"/>
      <c r="V12" s="3"/>
      <c r="W12" s="3"/>
      <c r="X12" s="3"/>
    </row>
    <row r="13" spans="1:24" ht="18.75" customHeight="1">
      <c r="A13" s="371"/>
      <c r="B13" s="332"/>
      <c r="C13" s="332"/>
      <c r="D13" s="332"/>
      <c r="E13" s="74" t="s">
        <v>10</v>
      </c>
      <c r="F13" s="76">
        <v>169</v>
      </c>
      <c r="G13" s="81">
        <v>13</v>
      </c>
      <c r="H13" s="81">
        <v>1</v>
      </c>
      <c r="I13" s="81">
        <v>20</v>
      </c>
      <c r="J13" s="81">
        <v>10</v>
      </c>
      <c r="K13" s="81">
        <v>11</v>
      </c>
      <c r="L13" s="81">
        <v>15</v>
      </c>
      <c r="M13" s="76">
        <f t="shared" si="0"/>
        <v>2.1970000000000001</v>
      </c>
      <c r="N13" s="76">
        <f t="shared" si="1"/>
        <v>0.16900000000000001</v>
      </c>
      <c r="O13" s="91">
        <f t="shared" si="2"/>
        <v>3.38</v>
      </c>
      <c r="P13" s="380"/>
      <c r="Q13" s="380"/>
      <c r="R13" s="380"/>
      <c r="S13" s="421"/>
      <c r="T13" s="421"/>
      <c r="U13" s="421"/>
      <c r="V13" s="3"/>
      <c r="W13" s="3"/>
      <c r="X13" s="3"/>
    </row>
    <row r="14" spans="1:24" ht="18.75" customHeight="1">
      <c r="A14" s="371"/>
      <c r="B14" s="332"/>
      <c r="C14" s="332"/>
      <c r="D14" s="332"/>
      <c r="E14" s="74" t="s">
        <v>12</v>
      </c>
      <c r="F14" s="76">
        <v>791</v>
      </c>
      <c r="G14" s="81">
        <v>3</v>
      </c>
      <c r="H14" s="81">
        <v>4</v>
      </c>
      <c r="I14" s="81">
        <v>5</v>
      </c>
      <c r="J14" s="81">
        <v>5</v>
      </c>
      <c r="K14" s="81">
        <v>5</v>
      </c>
      <c r="L14" s="81">
        <v>7</v>
      </c>
      <c r="M14" s="76">
        <f t="shared" si="0"/>
        <v>2.3730000000000002</v>
      </c>
      <c r="N14" s="76">
        <f t="shared" si="1"/>
        <v>3.1640000000000001</v>
      </c>
      <c r="O14" s="91">
        <f t="shared" si="2"/>
        <v>3.9550000000000001</v>
      </c>
      <c r="P14" s="380"/>
      <c r="Q14" s="380"/>
      <c r="R14" s="380"/>
      <c r="S14" s="421"/>
      <c r="T14" s="421"/>
      <c r="U14" s="421"/>
      <c r="V14" s="3"/>
      <c r="W14" s="3"/>
      <c r="X14" s="3"/>
    </row>
    <row r="15" spans="1:24" ht="18.75" customHeight="1">
      <c r="A15" s="371"/>
      <c r="B15" s="332"/>
      <c r="C15" s="332"/>
      <c r="D15" s="332"/>
      <c r="E15" s="74" t="s">
        <v>59</v>
      </c>
      <c r="F15" s="84">
        <v>900</v>
      </c>
      <c r="G15" s="81">
        <v>1</v>
      </c>
      <c r="H15" s="81">
        <v>1</v>
      </c>
      <c r="I15" s="81">
        <v>1</v>
      </c>
      <c r="J15" s="81">
        <v>1</v>
      </c>
      <c r="K15" s="81">
        <v>1</v>
      </c>
      <c r="L15" s="81">
        <v>1</v>
      </c>
      <c r="M15" s="76">
        <f t="shared" si="0"/>
        <v>0.9</v>
      </c>
      <c r="N15" s="76">
        <f t="shared" si="1"/>
        <v>0.9</v>
      </c>
      <c r="O15" s="91">
        <f t="shared" si="2"/>
        <v>0.9</v>
      </c>
      <c r="P15" s="380"/>
      <c r="Q15" s="380"/>
      <c r="R15" s="380"/>
      <c r="S15" s="421"/>
      <c r="T15" s="421"/>
      <c r="U15" s="421"/>
      <c r="V15" s="3"/>
      <c r="W15" s="3"/>
      <c r="X15" s="3"/>
    </row>
    <row r="16" spans="1:24" ht="18.75" customHeight="1">
      <c r="A16" s="371"/>
      <c r="B16" s="332"/>
      <c r="C16" s="332"/>
      <c r="D16" s="332"/>
      <c r="E16" s="75" t="s">
        <v>28</v>
      </c>
      <c r="F16" s="76">
        <v>80</v>
      </c>
      <c r="G16" s="84">
        <v>0.1</v>
      </c>
      <c r="H16" s="84">
        <v>0.1</v>
      </c>
      <c r="I16" s="84">
        <v>0.1</v>
      </c>
      <c r="J16" s="84">
        <v>0.1</v>
      </c>
      <c r="K16" s="84">
        <v>0.1</v>
      </c>
      <c r="L16" s="84">
        <v>0.1</v>
      </c>
      <c r="M16" s="76">
        <f t="shared" si="0"/>
        <v>8.0000000000000002E-3</v>
      </c>
      <c r="N16" s="76">
        <f t="shared" si="1"/>
        <v>8.0000000000000002E-3</v>
      </c>
      <c r="O16" s="91">
        <f t="shared" si="2"/>
        <v>8.0000000000000002E-3</v>
      </c>
      <c r="P16" s="380"/>
      <c r="Q16" s="380"/>
      <c r="R16" s="380"/>
      <c r="S16" s="421"/>
      <c r="T16" s="421"/>
      <c r="U16" s="421"/>
      <c r="V16" s="3"/>
      <c r="W16" s="3"/>
      <c r="X16" s="3"/>
    </row>
    <row r="17" spans="1:24" ht="18.75" customHeight="1">
      <c r="A17" s="371"/>
      <c r="B17" s="332"/>
      <c r="C17" s="332"/>
      <c r="D17" s="332"/>
      <c r="E17" s="102" t="s">
        <v>95</v>
      </c>
      <c r="F17" s="202">
        <v>420</v>
      </c>
      <c r="G17" s="216">
        <v>63</v>
      </c>
      <c r="H17" s="216">
        <v>68</v>
      </c>
      <c r="I17" s="216">
        <v>75</v>
      </c>
      <c r="J17" s="216">
        <v>63</v>
      </c>
      <c r="K17" s="216">
        <v>60</v>
      </c>
      <c r="L17" s="216">
        <v>75</v>
      </c>
      <c r="M17" s="76">
        <f t="shared" si="0"/>
        <v>26.46</v>
      </c>
      <c r="N17" s="76">
        <f t="shared" si="1"/>
        <v>28.56</v>
      </c>
      <c r="O17" s="91">
        <f t="shared" si="2"/>
        <v>31.5</v>
      </c>
      <c r="P17" s="380"/>
      <c r="Q17" s="380"/>
      <c r="R17" s="380"/>
      <c r="S17" s="421"/>
      <c r="T17" s="421"/>
      <c r="U17" s="421"/>
      <c r="V17" s="3"/>
      <c r="W17" s="3"/>
      <c r="X17" s="3"/>
    </row>
    <row r="18" spans="1:24" ht="18.75" customHeight="1">
      <c r="A18" s="371"/>
      <c r="B18" s="332"/>
      <c r="C18" s="332"/>
      <c r="D18" s="332"/>
      <c r="E18" s="75" t="s">
        <v>121</v>
      </c>
      <c r="F18" s="117">
        <v>5538</v>
      </c>
      <c r="G18" s="90">
        <v>7</v>
      </c>
      <c r="H18" s="81">
        <v>10</v>
      </c>
      <c r="I18" s="81">
        <v>15</v>
      </c>
      <c r="J18" s="81">
        <v>7</v>
      </c>
      <c r="K18" s="81">
        <v>10</v>
      </c>
      <c r="L18" s="81">
        <v>15</v>
      </c>
      <c r="M18" s="76">
        <f t="shared" si="0"/>
        <v>38.765999999999998</v>
      </c>
      <c r="N18" s="76">
        <f t="shared" si="1"/>
        <v>55.38</v>
      </c>
      <c r="O18" s="76">
        <f t="shared" si="2"/>
        <v>83.07</v>
      </c>
      <c r="P18" s="380"/>
      <c r="Q18" s="380"/>
      <c r="R18" s="380"/>
      <c r="S18" s="421"/>
      <c r="T18" s="421"/>
      <c r="U18" s="421"/>
      <c r="V18" s="3"/>
      <c r="W18" s="3"/>
      <c r="X18" s="3"/>
    </row>
    <row r="19" spans="1:24" ht="18.75" customHeight="1">
      <c r="A19" s="329" t="s">
        <v>50</v>
      </c>
      <c r="B19" s="422" t="s">
        <v>46</v>
      </c>
      <c r="C19" s="422" t="s">
        <v>46</v>
      </c>
      <c r="D19" s="422" t="s">
        <v>46</v>
      </c>
      <c r="E19" s="75" t="s">
        <v>42</v>
      </c>
      <c r="F19" s="76">
        <v>1488</v>
      </c>
      <c r="G19" s="81">
        <v>10</v>
      </c>
      <c r="H19" s="81">
        <v>10</v>
      </c>
      <c r="I19" s="81">
        <v>10</v>
      </c>
      <c r="J19" s="81">
        <v>5</v>
      </c>
      <c r="K19" s="81">
        <v>5</v>
      </c>
      <c r="L19" s="81">
        <v>5</v>
      </c>
      <c r="M19" s="76">
        <f>G19*F19/1000</f>
        <v>14.88</v>
      </c>
      <c r="N19" s="76">
        <f>H19*F19/1000</f>
        <v>14.88</v>
      </c>
      <c r="O19" s="76">
        <f>I19*F19/1000</f>
        <v>14.88</v>
      </c>
      <c r="P19" s="374">
        <f>SUM(M19:M21)</f>
        <v>82.994</v>
      </c>
      <c r="Q19" s="374">
        <f>SUM(N19:N21)</f>
        <v>82.994</v>
      </c>
      <c r="R19" s="374">
        <f>SUM(O19:O21)</f>
        <v>82.994</v>
      </c>
      <c r="S19" s="374">
        <f>P19*1.5</f>
        <v>124.491</v>
      </c>
      <c r="T19" s="374">
        <f>Q19*1.5</f>
        <v>124.491</v>
      </c>
      <c r="U19" s="374">
        <f>R19*1.5</f>
        <v>124.491</v>
      </c>
      <c r="V19" s="3"/>
      <c r="W19" s="3"/>
      <c r="X19" s="3"/>
    </row>
    <row r="20" spans="1:24" ht="18.75" customHeight="1">
      <c r="A20" s="330"/>
      <c r="B20" s="338"/>
      <c r="C20" s="338"/>
      <c r="D20" s="338"/>
      <c r="E20" s="75" t="s">
        <v>51</v>
      </c>
      <c r="F20" s="76">
        <v>751</v>
      </c>
      <c r="G20" s="81">
        <v>89</v>
      </c>
      <c r="H20" s="81">
        <v>89</v>
      </c>
      <c r="I20" s="81">
        <v>89</v>
      </c>
      <c r="J20" s="81">
        <v>60</v>
      </c>
      <c r="K20" s="81">
        <v>60</v>
      </c>
      <c r="L20" s="81">
        <v>60</v>
      </c>
      <c r="M20" s="76">
        <f>G20*F20/1000</f>
        <v>66.838999999999999</v>
      </c>
      <c r="N20" s="76">
        <f>H20*F20/1000</f>
        <v>66.838999999999999</v>
      </c>
      <c r="O20" s="76">
        <f>I20*F20/1000</f>
        <v>66.838999999999999</v>
      </c>
      <c r="P20" s="375"/>
      <c r="Q20" s="375"/>
      <c r="R20" s="375"/>
      <c r="S20" s="375"/>
      <c r="T20" s="375"/>
      <c r="U20" s="375"/>
      <c r="V20" s="3"/>
      <c r="W20" s="3"/>
      <c r="X20" s="3"/>
    </row>
    <row r="21" spans="1:24" ht="15.75">
      <c r="A21" s="370"/>
      <c r="B21" s="339"/>
      <c r="C21" s="339"/>
      <c r="D21" s="339"/>
      <c r="E21" s="75" t="s">
        <v>32</v>
      </c>
      <c r="F21" s="76">
        <v>425</v>
      </c>
      <c r="G21" s="84">
        <v>3</v>
      </c>
      <c r="H21" s="84">
        <v>3</v>
      </c>
      <c r="I21" s="84">
        <v>3</v>
      </c>
      <c r="J21" s="84">
        <v>3</v>
      </c>
      <c r="K21" s="84">
        <v>3</v>
      </c>
      <c r="L21" s="84">
        <v>3</v>
      </c>
      <c r="M21" s="76">
        <f>G21*F21/1000</f>
        <v>1.2749999999999999</v>
      </c>
      <c r="N21" s="76">
        <f>H21*F21/1000</f>
        <v>1.2749999999999999</v>
      </c>
      <c r="O21" s="76">
        <f>I21*F21/1000</f>
        <v>1.2749999999999999</v>
      </c>
      <c r="P21" s="376"/>
      <c r="Q21" s="376"/>
      <c r="R21" s="376"/>
      <c r="S21" s="376"/>
      <c r="T21" s="376"/>
      <c r="U21" s="376"/>
      <c r="V21" s="3"/>
      <c r="W21" s="3"/>
      <c r="X21" s="3"/>
    </row>
    <row r="22" spans="1:24" ht="30">
      <c r="A22" s="92" t="s">
        <v>110</v>
      </c>
      <c r="B22" s="93">
        <v>30</v>
      </c>
      <c r="C22" s="93">
        <v>50</v>
      </c>
      <c r="D22" s="93">
        <v>50</v>
      </c>
      <c r="E22" s="94" t="s">
        <v>110</v>
      </c>
      <c r="F22" s="90">
        <v>440</v>
      </c>
      <c r="G22" s="81">
        <v>30</v>
      </c>
      <c r="H22" s="81">
        <v>50</v>
      </c>
      <c r="I22" s="81">
        <v>50</v>
      </c>
      <c r="J22" s="81">
        <v>30</v>
      </c>
      <c r="K22" s="81">
        <v>50</v>
      </c>
      <c r="L22" s="81">
        <v>50</v>
      </c>
      <c r="M22" s="76">
        <f>G22*F22/1000</f>
        <v>13.2</v>
      </c>
      <c r="N22" s="76">
        <f>H22*F22/1000</f>
        <v>22</v>
      </c>
      <c r="O22" s="76">
        <f>I22*F22/1000</f>
        <v>22</v>
      </c>
      <c r="P22" s="76">
        <f>SUM(M22)</f>
        <v>13.2</v>
      </c>
      <c r="Q22" s="76">
        <f>SUM(N22)</f>
        <v>22</v>
      </c>
      <c r="R22" s="76">
        <f>SUM(O22)</f>
        <v>22</v>
      </c>
      <c r="S22" s="95">
        <f>P22*1.5</f>
        <v>19.799999999999997</v>
      </c>
      <c r="T22" s="95">
        <f>Q22*1.5</f>
        <v>33</v>
      </c>
      <c r="U22" s="96">
        <f>R22*1.5</f>
        <v>33</v>
      </c>
      <c r="V22" s="3"/>
      <c r="W22" s="3"/>
      <c r="X22" s="3"/>
    </row>
    <row r="23" spans="1:24" ht="15.75" thickBot="1">
      <c r="A23" s="398"/>
      <c r="B23" s="399"/>
      <c r="C23" s="399"/>
      <c r="D23" s="399"/>
      <c r="E23" s="399"/>
      <c r="F23" s="399"/>
      <c r="G23" s="399"/>
      <c r="H23" s="399"/>
      <c r="I23" s="399"/>
      <c r="J23" s="399"/>
      <c r="K23" s="399"/>
      <c r="L23" s="399"/>
      <c r="M23" s="399"/>
      <c r="N23" s="399"/>
      <c r="O23" s="400"/>
      <c r="P23" s="97">
        <f t="shared" ref="P23:U23" si="3">SUM(P7:P22)</f>
        <v>330.94599999999997</v>
      </c>
      <c r="Q23" s="97">
        <f t="shared" si="3"/>
        <v>381.85800000000006</v>
      </c>
      <c r="R23" s="97">
        <f t="shared" si="3"/>
        <v>444.27</v>
      </c>
      <c r="S23" s="97">
        <f t="shared" si="3"/>
        <v>498.57184000000001</v>
      </c>
      <c r="T23" s="97">
        <f t="shared" si="3"/>
        <v>575.28881000000001</v>
      </c>
      <c r="U23" s="97">
        <f t="shared" si="3"/>
        <v>669.45113000000003</v>
      </c>
      <c r="V23" s="3"/>
      <c r="W23" s="3"/>
      <c r="X23" s="3"/>
    </row>
    <row r="24" spans="1:24">
      <c r="A24" s="401" t="s">
        <v>49</v>
      </c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"/>
      <c r="W24" s="3"/>
      <c r="X24" s="3"/>
    </row>
    <row r="25" spans="1:24">
      <c r="A25" s="343" t="s">
        <v>142</v>
      </c>
      <c r="B25" s="360">
        <v>70</v>
      </c>
      <c r="C25" s="360">
        <v>90</v>
      </c>
      <c r="D25" s="360">
        <v>100</v>
      </c>
      <c r="E25" s="101" t="s">
        <v>154</v>
      </c>
      <c r="F25" s="76">
        <v>4320</v>
      </c>
      <c r="G25" s="81">
        <v>80</v>
      </c>
      <c r="H25" s="81">
        <v>90</v>
      </c>
      <c r="I25" s="81">
        <v>100</v>
      </c>
      <c r="J25" s="81">
        <v>75</v>
      </c>
      <c r="K25" s="81">
        <v>85</v>
      </c>
      <c r="L25" s="81">
        <v>90</v>
      </c>
      <c r="M25" s="76">
        <f t="shared" ref="M25:M41" si="4">G25*F25/1000</f>
        <v>345.6</v>
      </c>
      <c r="N25" s="76">
        <f t="shared" ref="N25:N41" si="5">H25*F25/1000</f>
        <v>388.8</v>
      </c>
      <c r="O25" s="91">
        <f t="shared" ref="O25:O41" si="6">I25*F25/1000</f>
        <v>432</v>
      </c>
      <c r="P25" s="374">
        <f>SUM(M25:M30)</f>
        <v>353.87700000000001</v>
      </c>
      <c r="Q25" s="374">
        <f>SUM(N25:N30)</f>
        <v>400.798</v>
      </c>
      <c r="R25" s="374">
        <f>SUM(O25:O30)</f>
        <v>445.75599999999991</v>
      </c>
      <c r="S25" s="377">
        <f>P25*1.5</f>
        <v>530.81550000000004</v>
      </c>
      <c r="T25" s="377">
        <f>Q25*1.5</f>
        <v>601.197</v>
      </c>
      <c r="U25" s="377">
        <f>R25*1.5</f>
        <v>668.6339999999999</v>
      </c>
      <c r="V25" s="3"/>
      <c r="W25" s="3"/>
      <c r="X25" s="3"/>
    </row>
    <row r="26" spans="1:24">
      <c r="A26" s="343"/>
      <c r="B26" s="360"/>
      <c r="C26" s="360"/>
      <c r="D26" s="360"/>
      <c r="E26" s="74" t="s">
        <v>62</v>
      </c>
      <c r="F26" s="76">
        <v>426</v>
      </c>
      <c r="G26" s="90">
        <v>7</v>
      </c>
      <c r="H26" s="90">
        <v>12</v>
      </c>
      <c r="I26" s="84">
        <v>15</v>
      </c>
      <c r="J26" s="90">
        <v>7</v>
      </c>
      <c r="K26" s="90">
        <v>12</v>
      </c>
      <c r="L26" s="84">
        <v>15</v>
      </c>
      <c r="M26" s="76">
        <f t="shared" si="4"/>
        <v>2.9820000000000002</v>
      </c>
      <c r="N26" s="76">
        <f t="shared" si="5"/>
        <v>5.1120000000000001</v>
      </c>
      <c r="O26" s="91">
        <f t="shared" si="6"/>
        <v>6.39</v>
      </c>
      <c r="P26" s="375"/>
      <c r="Q26" s="375"/>
      <c r="R26" s="375"/>
      <c r="S26" s="378"/>
      <c r="T26" s="378"/>
      <c r="U26" s="378"/>
      <c r="V26" s="3"/>
      <c r="W26" s="3"/>
      <c r="X26" s="3"/>
    </row>
    <row r="27" spans="1:24">
      <c r="A27" s="343"/>
      <c r="B27" s="360"/>
      <c r="C27" s="360"/>
      <c r="D27" s="360"/>
      <c r="E27" s="74" t="s">
        <v>96</v>
      </c>
      <c r="F27" s="76">
        <v>517</v>
      </c>
      <c r="G27" s="90">
        <v>5</v>
      </c>
      <c r="H27" s="90">
        <v>5</v>
      </c>
      <c r="I27" s="84">
        <v>5</v>
      </c>
      <c r="J27" s="90">
        <v>5</v>
      </c>
      <c r="K27" s="90">
        <v>5</v>
      </c>
      <c r="L27" s="84">
        <v>5</v>
      </c>
      <c r="M27" s="76">
        <f t="shared" si="4"/>
        <v>2.585</v>
      </c>
      <c r="N27" s="76">
        <f t="shared" si="5"/>
        <v>2.585</v>
      </c>
      <c r="O27" s="91">
        <f t="shared" si="6"/>
        <v>2.585</v>
      </c>
      <c r="P27" s="375"/>
      <c r="Q27" s="375"/>
      <c r="R27" s="375"/>
      <c r="S27" s="378"/>
      <c r="T27" s="378"/>
      <c r="U27" s="378"/>
      <c r="V27" s="3"/>
      <c r="W27" s="3"/>
      <c r="X27" s="3"/>
    </row>
    <row r="28" spans="1:24">
      <c r="A28" s="343"/>
      <c r="B28" s="360"/>
      <c r="C28" s="360"/>
      <c r="D28" s="360"/>
      <c r="E28" s="102" t="s">
        <v>11</v>
      </c>
      <c r="F28" s="202">
        <v>160</v>
      </c>
      <c r="G28" s="90">
        <v>7</v>
      </c>
      <c r="H28" s="90">
        <v>12</v>
      </c>
      <c r="I28" s="81">
        <v>15</v>
      </c>
      <c r="J28" s="90">
        <v>5</v>
      </c>
      <c r="K28" s="90">
        <v>10</v>
      </c>
      <c r="L28" s="84">
        <v>12</v>
      </c>
      <c r="M28" s="76">
        <f t="shared" si="4"/>
        <v>1.1200000000000001</v>
      </c>
      <c r="N28" s="76">
        <f t="shared" si="5"/>
        <v>1.92</v>
      </c>
      <c r="O28" s="91">
        <f t="shared" si="6"/>
        <v>2.4</v>
      </c>
      <c r="P28" s="375"/>
      <c r="Q28" s="375"/>
      <c r="R28" s="375"/>
      <c r="S28" s="378"/>
      <c r="T28" s="378"/>
      <c r="U28" s="378"/>
      <c r="V28" s="3"/>
      <c r="W28" s="3"/>
      <c r="X28" s="3"/>
    </row>
    <row r="29" spans="1:24">
      <c r="A29" s="343"/>
      <c r="B29" s="360"/>
      <c r="C29" s="360"/>
      <c r="D29" s="360"/>
      <c r="E29" s="74" t="s">
        <v>12</v>
      </c>
      <c r="F29" s="76">
        <v>791</v>
      </c>
      <c r="G29" s="81">
        <v>2</v>
      </c>
      <c r="H29" s="81">
        <v>3</v>
      </c>
      <c r="I29" s="81">
        <v>3</v>
      </c>
      <c r="J29" s="81">
        <v>2</v>
      </c>
      <c r="K29" s="81">
        <v>3</v>
      </c>
      <c r="L29" s="81">
        <v>3</v>
      </c>
      <c r="M29" s="76">
        <f t="shared" si="4"/>
        <v>1.5820000000000001</v>
      </c>
      <c r="N29" s="76">
        <f t="shared" si="5"/>
        <v>2.3730000000000002</v>
      </c>
      <c r="O29" s="91">
        <f t="shared" si="6"/>
        <v>2.3730000000000002</v>
      </c>
      <c r="P29" s="375"/>
      <c r="Q29" s="375"/>
      <c r="R29" s="375"/>
      <c r="S29" s="378"/>
      <c r="T29" s="378"/>
      <c r="U29" s="378"/>
      <c r="V29" s="3"/>
      <c r="W29" s="3"/>
      <c r="X29" s="3"/>
    </row>
    <row r="30" spans="1:24" ht="15.75">
      <c r="A30" s="343"/>
      <c r="B30" s="360"/>
      <c r="C30" s="360"/>
      <c r="D30" s="360"/>
      <c r="E30" s="75" t="s">
        <v>28</v>
      </c>
      <c r="F30" s="76">
        <v>80</v>
      </c>
      <c r="G30" s="84">
        <v>0.1</v>
      </c>
      <c r="H30" s="84">
        <v>0.1</v>
      </c>
      <c r="I30" s="84">
        <v>0.1</v>
      </c>
      <c r="J30" s="84">
        <v>0.1</v>
      </c>
      <c r="K30" s="84">
        <v>0.1</v>
      </c>
      <c r="L30" s="84">
        <v>0.1</v>
      </c>
      <c r="M30" s="76">
        <f t="shared" si="4"/>
        <v>8.0000000000000002E-3</v>
      </c>
      <c r="N30" s="76">
        <f t="shared" si="5"/>
        <v>8.0000000000000002E-3</v>
      </c>
      <c r="O30" s="91">
        <f t="shared" si="6"/>
        <v>8.0000000000000002E-3</v>
      </c>
      <c r="P30" s="376"/>
      <c r="Q30" s="376"/>
      <c r="R30" s="376"/>
      <c r="S30" s="379"/>
      <c r="T30" s="379"/>
      <c r="U30" s="379"/>
      <c r="V30" s="3"/>
      <c r="W30" s="3"/>
      <c r="X30" s="3"/>
    </row>
    <row r="31" spans="1:24" ht="15.75">
      <c r="A31" s="329" t="s">
        <v>93</v>
      </c>
      <c r="B31" s="404">
        <v>20</v>
      </c>
      <c r="C31" s="404">
        <v>20</v>
      </c>
      <c r="D31" s="404">
        <v>20</v>
      </c>
      <c r="E31" s="75" t="s">
        <v>76</v>
      </c>
      <c r="F31" s="76">
        <v>2103</v>
      </c>
      <c r="G31" s="84">
        <v>10</v>
      </c>
      <c r="H31" s="84">
        <v>10</v>
      </c>
      <c r="I31" s="84">
        <v>10</v>
      </c>
      <c r="J31" s="84">
        <v>10</v>
      </c>
      <c r="K31" s="84">
        <v>10</v>
      </c>
      <c r="L31" s="84">
        <v>10</v>
      </c>
      <c r="M31" s="76">
        <f t="shared" si="4"/>
        <v>21.03</v>
      </c>
      <c r="N31" s="76">
        <f t="shared" si="5"/>
        <v>21.03</v>
      </c>
      <c r="O31" s="91">
        <f t="shared" si="6"/>
        <v>21.03</v>
      </c>
      <c r="P31" s="374">
        <f>SUM(M31:M33)</f>
        <v>31.868000000000002</v>
      </c>
      <c r="Q31" s="374">
        <f>SUM(N31:N33)</f>
        <v>31.868000000000002</v>
      </c>
      <c r="R31" s="374">
        <f>SUM(O31:O33)</f>
        <v>31.868000000000002</v>
      </c>
      <c r="S31" s="377">
        <f>P31*1.5</f>
        <v>47.802000000000007</v>
      </c>
      <c r="T31" s="377">
        <f>Q31*1.5</f>
        <v>47.802000000000007</v>
      </c>
      <c r="U31" s="377">
        <f>R31*1.5</f>
        <v>47.802000000000007</v>
      </c>
      <c r="V31" s="3"/>
      <c r="W31" s="3"/>
      <c r="X31" s="3"/>
    </row>
    <row r="32" spans="1:24" ht="15.75">
      <c r="A32" s="330"/>
      <c r="B32" s="372"/>
      <c r="C32" s="372"/>
      <c r="D32" s="372"/>
      <c r="E32" s="75" t="s">
        <v>75</v>
      </c>
      <c r="F32" s="76">
        <v>159</v>
      </c>
      <c r="G32" s="84">
        <v>2</v>
      </c>
      <c r="H32" s="84">
        <v>2</v>
      </c>
      <c r="I32" s="84">
        <v>2</v>
      </c>
      <c r="J32" s="84">
        <v>2</v>
      </c>
      <c r="K32" s="84">
        <v>2</v>
      </c>
      <c r="L32" s="84">
        <v>2</v>
      </c>
      <c r="M32" s="76">
        <f t="shared" si="4"/>
        <v>0.318</v>
      </c>
      <c r="N32" s="76">
        <f t="shared" si="5"/>
        <v>0.318</v>
      </c>
      <c r="O32" s="91">
        <f t="shared" si="6"/>
        <v>0.318</v>
      </c>
      <c r="P32" s="375"/>
      <c r="Q32" s="375"/>
      <c r="R32" s="375"/>
      <c r="S32" s="378"/>
      <c r="T32" s="378"/>
      <c r="U32" s="378"/>
      <c r="V32" s="3"/>
      <c r="W32" s="3"/>
      <c r="X32" s="3"/>
    </row>
    <row r="33" spans="1:24" ht="15.75">
      <c r="A33" s="330"/>
      <c r="B33" s="372"/>
      <c r="C33" s="372"/>
      <c r="D33" s="372"/>
      <c r="E33" s="75" t="s">
        <v>14</v>
      </c>
      <c r="F33" s="76">
        <v>5260</v>
      </c>
      <c r="G33" s="84">
        <v>2</v>
      </c>
      <c r="H33" s="84">
        <v>2</v>
      </c>
      <c r="I33" s="84">
        <v>2</v>
      </c>
      <c r="J33" s="84">
        <v>2</v>
      </c>
      <c r="K33" s="84">
        <v>2</v>
      </c>
      <c r="L33" s="84">
        <v>2</v>
      </c>
      <c r="M33" s="76">
        <f t="shared" si="4"/>
        <v>10.52</v>
      </c>
      <c r="N33" s="76">
        <f t="shared" si="5"/>
        <v>10.52</v>
      </c>
      <c r="O33" s="91">
        <f t="shared" si="6"/>
        <v>10.52</v>
      </c>
      <c r="P33" s="376"/>
      <c r="Q33" s="376"/>
      <c r="R33" s="376"/>
      <c r="S33" s="379"/>
      <c r="T33" s="379"/>
      <c r="U33" s="379"/>
      <c r="V33" s="3"/>
      <c r="W33" s="3"/>
      <c r="X33" s="3"/>
    </row>
    <row r="34" spans="1:24" ht="15" customHeight="1">
      <c r="A34" s="343" t="s">
        <v>144</v>
      </c>
      <c r="B34" s="360">
        <v>130</v>
      </c>
      <c r="C34" s="360">
        <v>150</v>
      </c>
      <c r="D34" s="360">
        <v>180</v>
      </c>
      <c r="E34" s="85" t="s">
        <v>145</v>
      </c>
      <c r="F34" s="76">
        <v>396</v>
      </c>
      <c r="G34" s="81">
        <v>30</v>
      </c>
      <c r="H34" s="81">
        <v>38</v>
      </c>
      <c r="I34" s="81">
        <v>45</v>
      </c>
      <c r="J34" s="81">
        <v>30</v>
      </c>
      <c r="K34" s="81">
        <v>38</v>
      </c>
      <c r="L34" s="81">
        <v>45</v>
      </c>
      <c r="M34" s="198">
        <f t="shared" ref="M34:M39" si="7">G34*F34/1000</f>
        <v>11.88</v>
      </c>
      <c r="N34" s="198">
        <f t="shared" ref="N34:N39" si="8">H34*F34/1000</f>
        <v>15.048</v>
      </c>
      <c r="O34" s="210">
        <f t="shared" ref="O34:O39" si="9">I34*F34/1000</f>
        <v>17.82</v>
      </c>
      <c r="P34" s="374">
        <f>SUM(M34:M38)</f>
        <v>57.808000000000007</v>
      </c>
      <c r="Q34" s="374">
        <f>SUM(N34:N38)</f>
        <v>74.340999999999994</v>
      </c>
      <c r="R34" s="374">
        <f>SUM(O34:O39)</f>
        <v>203.12799999999999</v>
      </c>
      <c r="S34" s="377">
        <f>P34*1.5</f>
        <v>86.712000000000018</v>
      </c>
      <c r="T34" s="377">
        <f>Q34*1.5</f>
        <v>111.51149999999998</v>
      </c>
      <c r="U34" s="377">
        <f>R34*1.5</f>
        <v>304.69200000000001</v>
      </c>
      <c r="V34" s="3"/>
      <c r="W34" s="3"/>
      <c r="X34" s="3"/>
    </row>
    <row r="35" spans="1:24" ht="15" customHeight="1">
      <c r="A35" s="343"/>
      <c r="B35" s="360"/>
      <c r="C35" s="360"/>
      <c r="D35" s="360"/>
      <c r="E35" s="85" t="s">
        <v>35</v>
      </c>
      <c r="F35" s="76">
        <v>169</v>
      </c>
      <c r="G35" s="81">
        <v>60</v>
      </c>
      <c r="H35" s="81">
        <v>65</v>
      </c>
      <c r="I35" s="81">
        <v>70</v>
      </c>
      <c r="J35" s="81">
        <v>54</v>
      </c>
      <c r="K35" s="81">
        <v>59</v>
      </c>
      <c r="L35" s="81">
        <v>66</v>
      </c>
      <c r="M35" s="198">
        <f t="shared" si="7"/>
        <v>10.14</v>
      </c>
      <c r="N35" s="198">
        <f t="shared" si="8"/>
        <v>10.984999999999999</v>
      </c>
      <c r="O35" s="210">
        <f t="shared" si="9"/>
        <v>11.83</v>
      </c>
      <c r="P35" s="375"/>
      <c r="Q35" s="375"/>
      <c r="R35" s="375"/>
      <c r="S35" s="378"/>
      <c r="T35" s="378"/>
      <c r="U35" s="378"/>
      <c r="V35" s="3"/>
      <c r="W35" s="3"/>
      <c r="X35" s="3"/>
    </row>
    <row r="36" spans="1:24" ht="15" customHeight="1">
      <c r="A36" s="343"/>
      <c r="B36" s="360"/>
      <c r="C36" s="360"/>
      <c r="D36" s="360"/>
      <c r="E36" s="86" t="s">
        <v>112</v>
      </c>
      <c r="F36" s="76">
        <v>1000</v>
      </c>
      <c r="G36" s="90">
        <v>20</v>
      </c>
      <c r="H36" s="90">
        <v>22</v>
      </c>
      <c r="I36" s="90">
        <v>24</v>
      </c>
      <c r="J36" s="90">
        <v>18</v>
      </c>
      <c r="K36" s="90">
        <v>20</v>
      </c>
      <c r="L36" s="90">
        <v>22</v>
      </c>
      <c r="M36" s="198">
        <f t="shared" si="7"/>
        <v>20</v>
      </c>
      <c r="N36" s="198">
        <f t="shared" si="8"/>
        <v>22</v>
      </c>
      <c r="O36" s="210">
        <f t="shared" si="9"/>
        <v>24</v>
      </c>
      <c r="P36" s="375"/>
      <c r="Q36" s="375"/>
      <c r="R36" s="375"/>
      <c r="S36" s="378"/>
      <c r="T36" s="378"/>
      <c r="U36" s="378"/>
      <c r="V36" s="3"/>
      <c r="W36" s="3"/>
      <c r="X36" s="3"/>
    </row>
    <row r="37" spans="1:24">
      <c r="A37" s="343"/>
      <c r="B37" s="360"/>
      <c r="C37" s="360"/>
      <c r="D37" s="360"/>
      <c r="E37" s="87" t="s">
        <v>14</v>
      </c>
      <c r="F37" s="88">
        <v>5260</v>
      </c>
      <c r="G37" s="81">
        <v>3</v>
      </c>
      <c r="H37" s="81">
        <v>5</v>
      </c>
      <c r="I37" s="81">
        <v>7</v>
      </c>
      <c r="J37" s="81">
        <v>3</v>
      </c>
      <c r="K37" s="81">
        <v>5</v>
      </c>
      <c r="L37" s="81">
        <v>7</v>
      </c>
      <c r="M37" s="198">
        <f t="shared" si="7"/>
        <v>15.78</v>
      </c>
      <c r="N37" s="198">
        <f t="shared" si="8"/>
        <v>26.3</v>
      </c>
      <c r="O37" s="210">
        <f t="shared" si="9"/>
        <v>36.82</v>
      </c>
      <c r="P37" s="375"/>
      <c r="Q37" s="375"/>
      <c r="R37" s="375"/>
      <c r="S37" s="378"/>
      <c r="T37" s="378"/>
      <c r="U37" s="378"/>
      <c r="V37" s="3"/>
      <c r="W37" s="3"/>
      <c r="X37" s="3"/>
    </row>
    <row r="38" spans="1:24" ht="15.75">
      <c r="A38" s="343"/>
      <c r="B38" s="360"/>
      <c r="C38" s="360"/>
      <c r="D38" s="360"/>
      <c r="E38" s="85" t="s">
        <v>28</v>
      </c>
      <c r="F38" s="76">
        <v>80</v>
      </c>
      <c r="G38" s="84">
        <v>0.1</v>
      </c>
      <c r="H38" s="84">
        <v>0.1</v>
      </c>
      <c r="I38" s="84">
        <v>0.1</v>
      </c>
      <c r="J38" s="84">
        <v>0.1</v>
      </c>
      <c r="K38" s="84">
        <v>0.1</v>
      </c>
      <c r="L38" s="84">
        <v>0.1</v>
      </c>
      <c r="M38" s="198">
        <f t="shared" si="7"/>
        <v>8.0000000000000002E-3</v>
      </c>
      <c r="N38" s="198">
        <f t="shared" si="8"/>
        <v>8.0000000000000002E-3</v>
      </c>
      <c r="O38" s="210">
        <f t="shared" si="9"/>
        <v>8.0000000000000002E-3</v>
      </c>
      <c r="P38" s="376"/>
      <c r="Q38" s="376"/>
      <c r="R38" s="376"/>
      <c r="S38" s="379"/>
      <c r="T38" s="379"/>
      <c r="U38" s="379"/>
      <c r="V38" s="3"/>
      <c r="W38" s="3"/>
      <c r="X38" s="3"/>
    </row>
    <row r="39" spans="1:24" ht="15.75">
      <c r="A39" s="89" t="s">
        <v>158</v>
      </c>
      <c r="B39" s="90">
        <v>120</v>
      </c>
      <c r="C39" s="90">
        <v>120</v>
      </c>
      <c r="D39" s="90">
        <v>120</v>
      </c>
      <c r="E39" s="75" t="s">
        <v>51</v>
      </c>
      <c r="F39" s="76">
        <v>751</v>
      </c>
      <c r="G39" s="81">
        <v>150</v>
      </c>
      <c r="H39" s="81">
        <v>150</v>
      </c>
      <c r="I39" s="81">
        <v>150</v>
      </c>
      <c r="J39" s="81">
        <v>120</v>
      </c>
      <c r="K39" s="81">
        <v>120</v>
      </c>
      <c r="L39" s="81">
        <v>120</v>
      </c>
      <c r="M39" s="76">
        <f t="shared" si="7"/>
        <v>112.65</v>
      </c>
      <c r="N39" s="76">
        <f t="shared" si="8"/>
        <v>112.65</v>
      </c>
      <c r="O39" s="91">
        <f t="shared" si="9"/>
        <v>112.65</v>
      </c>
      <c r="P39" s="76">
        <f>SUM(M39)</f>
        <v>112.65</v>
      </c>
      <c r="Q39" s="76">
        <f>SUM(N39)</f>
        <v>112.65</v>
      </c>
      <c r="R39" s="76">
        <f>SUM(O39)</f>
        <v>112.65</v>
      </c>
      <c r="S39" s="203">
        <f t="shared" ref="S39:U40" si="10">P39*1.5</f>
        <v>168.97500000000002</v>
      </c>
      <c r="T39" s="203">
        <f t="shared" si="10"/>
        <v>168.97500000000002</v>
      </c>
      <c r="U39" s="203">
        <f t="shared" si="10"/>
        <v>168.97500000000002</v>
      </c>
      <c r="V39" s="3"/>
      <c r="W39" s="3"/>
      <c r="X39" s="3"/>
    </row>
    <row r="40" spans="1:24">
      <c r="A40" s="343" t="s">
        <v>43</v>
      </c>
      <c r="B40" s="360">
        <v>200</v>
      </c>
      <c r="C40" s="360">
        <v>200</v>
      </c>
      <c r="D40" s="360">
        <v>200</v>
      </c>
      <c r="E40" s="104" t="s">
        <v>44</v>
      </c>
      <c r="F40" s="76">
        <v>630</v>
      </c>
      <c r="G40" s="90">
        <v>20</v>
      </c>
      <c r="H40" s="90">
        <v>20</v>
      </c>
      <c r="I40" s="90">
        <v>20</v>
      </c>
      <c r="J40" s="90">
        <v>20</v>
      </c>
      <c r="K40" s="90">
        <v>20</v>
      </c>
      <c r="L40" s="90">
        <v>20</v>
      </c>
      <c r="M40" s="198">
        <f t="shared" si="4"/>
        <v>12.6</v>
      </c>
      <c r="N40" s="198">
        <f t="shared" si="5"/>
        <v>12.6</v>
      </c>
      <c r="O40" s="210">
        <f t="shared" si="6"/>
        <v>12.6</v>
      </c>
      <c r="P40" s="374">
        <f>SUM(M40:M41)</f>
        <v>13.875</v>
      </c>
      <c r="Q40" s="374">
        <f>SUM(N40:N41)</f>
        <v>13.875</v>
      </c>
      <c r="R40" s="374">
        <f>SUM(O40:O41)</f>
        <v>13.875</v>
      </c>
      <c r="S40" s="374">
        <f t="shared" si="10"/>
        <v>20.8125</v>
      </c>
      <c r="T40" s="374">
        <f t="shared" si="10"/>
        <v>20.8125</v>
      </c>
      <c r="U40" s="424">
        <f t="shared" si="10"/>
        <v>20.8125</v>
      </c>
      <c r="V40" s="3"/>
      <c r="W40" s="3"/>
      <c r="X40" s="3"/>
    </row>
    <row r="41" spans="1:24">
      <c r="A41" s="343"/>
      <c r="B41" s="360"/>
      <c r="C41" s="360"/>
      <c r="D41" s="360"/>
      <c r="E41" s="105" t="s">
        <v>32</v>
      </c>
      <c r="F41" s="76">
        <v>425</v>
      </c>
      <c r="G41" s="81">
        <v>3</v>
      </c>
      <c r="H41" s="81">
        <v>3</v>
      </c>
      <c r="I41" s="81">
        <v>3</v>
      </c>
      <c r="J41" s="81">
        <v>3</v>
      </c>
      <c r="K41" s="81">
        <v>3</v>
      </c>
      <c r="L41" s="81">
        <v>3</v>
      </c>
      <c r="M41" s="198">
        <f t="shared" si="4"/>
        <v>1.2749999999999999</v>
      </c>
      <c r="N41" s="198">
        <f t="shared" si="5"/>
        <v>1.2749999999999999</v>
      </c>
      <c r="O41" s="210">
        <f t="shared" si="6"/>
        <v>1.2749999999999999</v>
      </c>
      <c r="P41" s="376"/>
      <c r="Q41" s="376"/>
      <c r="R41" s="376"/>
      <c r="S41" s="376"/>
      <c r="T41" s="376"/>
      <c r="U41" s="425"/>
      <c r="V41" s="3"/>
      <c r="W41" s="3"/>
      <c r="X41" s="3"/>
    </row>
    <row r="42" spans="1:24" ht="30.75" thickBot="1">
      <c r="A42" s="106" t="s">
        <v>110</v>
      </c>
      <c r="B42" s="107">
        <v>30</v>
      </c>
      <c r="C42" s="107">
        <v>50</v>
      </c>
      <c r="D42" s="107">
        <v>50</v>
      </c>
      <c r="E42" s="108" t="s">
        <v>110</v>
      </c>
      <c r="F42" s="109">
        <v>440</v>
      </c>
      <c r="G42" s="110">
        <v>30</v>
      </c>
      <c r="H42" s="110">
        <v>50</v>
      </c>
      <c r="I42" s="110">
        <v>50</v>
      </c>
      <c r="J42" s="110">
        <v>30</v>
      </c>
      <c r="K42" s="110">
        <v>50</v>
      </c>
      <c r="L42" s="110">
        <v>50</v>
      </c>
      <c r="M42" s="111">
        <f>G42*F42/1000</f>
        <v>13.2</v>
      </c>
      <c r="N42" s="111">
        <f>H42*F42/1000</f>
        <v>22</v>
      </c>
      <c r="O42" s="112">
        <f>I42*F42/1000</f>
        <v>22</v>
      </c>
      <c r="P42" s="198">
        <f>SUM(M42)</f>
        <v>13.2</v>
      </c>
      <c r="Q42" s="198">
        <f>SUM(N42)</f>
        <v>22</v>
      </c>
      <c r="R42" s="198">
        <f>SUM(O42)</f>
        <v>22</v>
      </c>
      <c r="S42" s="200">
        <f>P42*1.5</f>
        <v>19.799999999999997</v>
      </c>
      <c r="T42" s="200">
        <f>Q42*1.5</f>
        <v>33</v>
      </c>
      <c r="U42" s="200">
        <f>R42*1.5</f>
        <v>33</v>
      </c>
      <c r="V42" s="3"/>
      <c r="W42" s="3"/>
      <c r="X42" s="3"/>
    </row>
    <row r="43" spans="1:24" ht="15.75" thickBot="1">
      <c r="A43" s="414"/>
      <c r="B43" s="415"/>
      <c r="C43" s="415"/>
      <c r="D43" s="415"/>
      <c r="E43" s="415"/>
      <c r="F43" s="415"/>
      <c r="G43" s="415"/>
      <c r="H43" s="415"/>
      <c r="I43" s="415"/>
      <c r="J43" s="415"/>
      <c r="K43" s="415"/>
      <c r="L43" s="415"/>
      <c r="M43" s="415"/>
      <c r="N43" s="415"/>
      <c r="O43" s="416"/>
      <c r="P43" s="113">
        <f t="shared" ref="P43:U43" si="11">SUM(P25:P42)</f>
        <v>583.27800000000002</v>
      </c>
      <c r="Q43" s="113">
        <f t="shared" si="11"/>
        <v>655.53200000000004</v>
      </c>
      <c r="R43" s="113">
        <f t="shared" si="11"/>
        <v>829.27699999999993</v>
      </c>
      <c r="S43" s="113">
        <f t="shared" si="11"/>
        <v>874.91700000000003</v>
      </c>
      <c r="T43" s="113">
        <f t="shared" si="11"/>
        <v>983.298</v>
      </c>
      <c r="U43" s="113">
        <f t="shared" si="11"/>
        <v>1243.9155000000001</v>
      </c>
      <c r="V43" s="3"/>
      <c r="W43" s="3"/>
      <c r="X43" s="3"/>
    </row>
    <row r="44" spans="1:24" ht="15.75" thickBot="1">
      <c r="A44" s="401" t="s">
        <v>33</v>
      </c>
      <c r="B44" s="358"/>
      <c r="C44" s="358"/>
      <c r="D44" s="358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/>
      <c r="V44" s="3"/>
      <c r="W44" s="3"/>
      <c r="X44" s="3"/>
    </row>
    <row r="45" spans="1:24">
      <c r="A45" s="405" t="s">
        <v>101</v>
      </c>
      <c r="B45" s="367">
        <v>60</v>
      </c>
      <c r="C45" s="367">
        <v>80</v>
      </c>
      <c r="D45" s="367">
        <v>100</v>
      </c>
      <c r="E45" s="114" t="s">
        <v>102</v>
      </c>
      <c r="F45" s="214">
        <v>239</v>
      </c>
      <c r="G45" s="214">
        <v>30</v>
      </c>
      <c r="H45" s="214">
        <v>40</v>
      </c>
      <c r="I45" s="214">
        <v>48</v>
      </c>
      <c r="J45" s="214">
        <v>26</v>
      </c>
      <c r="K45" s="214">
        <v>29</v>
      </c>
      <c r="L45" s="214">
        <v>31</v>
      </c>
      <c r="M45" s="206">
        <f>G45*F45/1000</f>
        <v>7.17</v>
      </c>
      <c r="N45" s="206">
        <f>H45*F45/1000</f>
        <v>9.56</v>
      </c>
      <c r="O45" s="115">
        <f>I45*F45/1000</f>
        <v>11.472</v>
      </c>
      <c r="P45" s="381">
        <f>SUM(M45:M48)</f>
        <v>19.358000000000001</v>
      </c>
      <c r="Q45" s="381">
        <f>SUM(N45:N48)</f>
        <v>26.585000000000001</v>
      </c>
      <c r="R45" s="381">
        <f>SUM(O45:O48)</f>
        <v>32.046999999999997</v>
      </c>
      <c r="S45" s="382">
        <f>P45*1.5</f>
        <v>29.036999999999999</v>
      </c>
      <c r="T45" s="382">
        <f>Q45*1.5</f>
        <v>39.877499999999998</v>
      </c>
      <c r="U45" s="389">
        <f>R45*1.5</f>
        <v>48.070499999999996</v>
      </c>
      <c r="V45" s="3"/>
      <c r="W45" s="3"/>
      <c r="X45" s="3"/>
    </row>
    <row r="46" spans="1:24">
      <c r="A46" s="406"/>
      <c r="B46" s="368"/>
      <c r="C46" s="368"/>
      <c r="D46" s="368"/>
      <c r="E46" s="208" t="s">
        <v>35</v>
      </c>
      <c r="F46" s="205">
        <v>180</v>
      </c>
      <c r="G46" s="205">
        <v>17</v>
      </c>
      <c r="H46" s="205">
        <v>19</v>
      </c>
      <c r="I46" s="205">
        <v>28</v>
      </c>
      <c r="J46" s="205">
        <v>13</v>
      </c>
      <c r="K46" s="205">
        <v>14</v>
      </c>
      <c r="L46" s="205">
        <v>22</v>
      </c>
      <c r="M46" s="76">
        <f>G46*F46/1000</f>
        <v>3.06</v>
      </c>
      <c r="N46" s="76">
        <f>H46*F46/1000</f>
        <v>3.42</v>
      </c>
      <c r="O46" s="76">
        <f>I46*F46/1000</f>
        <v>5.04</v>
      </c>
      <c r="P46" s="375"/>
      <c r="Q46" s="375"/>
      <c r="R46" s="375"/>
      <c r="S46" s="378"/>
      <c r="T46" s="378"/>
      <c r="U46" s="390"/>
      <c r="V46" s="3"/>
      <c r="W46" s="3"/>
      <c r="X46" s="3"/>
    </row>
    <row r="47" spans="1:24">
      <c r="A47" s="406"/>
      <c r="B47" s="368"/>
      <c r="C47" s="368"/>
      <c r="D47" s="368"/>
      <c r="E47" s="208" t="s">
        <v>40</v>
      </c>
      <c r="F47" s="205">
        <v>193</v>
      </c>
      <c r="G47" s="205">
        <v>35</v>
      </c>
      <c r="H47" s="205">
        <v>50</v>
      </c>
      <c r="I47" s="205">
        <v>60</v>
      </c>
      <c r="J47" s="205">
        <v>28</v>
      </c>
      <c r="K47" s="205">
        <v>33</v>
      </c>
      <c r="L47" s="205">
        <v>42</v>
      </c>
      <c r="M47" s="76">
        <f>G47*F47/1000</f>
        <v>6.7549999999999999</v>
      </c>
      <c r="N47" s="76">
        <f>H47*F47/1000</f>
        <v>9.65</v>
      </c>
      <c r="O47" s="76">
        <f>I47*F47/1000</f>
        <v>11.58</v>
      </c>
      <c r="P47" s="375"/>
      <c r="Q47" s="375"/>
      <c r="R47" s="375"/>
      <c r="S47" s="378"/>
      <c r="T47" s="378"/>
      <c r="U47" s="390"/>
      <c r="V47" s="3"/>
      <c r="W47" s="3"/>
      <c r="X47" s="3"/>
    </row>
    <row r="48" spans="1:24">
      <c r="A48" s="407"/>
      <c r="B48" s="369"/>
      <c r="C48" s="369"/>
      <c r="D48" s="369"/>
      <c r="E48" s="87" t="s">
        <v>12</v>
      </c>
      <c r="F48" s="76">
        <v>791</v>
      </c>
      <c r="G48" s="205">
        <v>3</v>
      </c>
      <c r="H48" s="205">
        <v>5</v>
      </c>
      <c r="I48" s="205">
        <v>5</v>
      </c>
      <c r="J48" s="205">
        <v>3</v>
      </c>
      <c r="K48" s="205">
        <v>5</v>
      </c>
      <c r="L48" s="205">
        <v>5</v>
      </c>
      <c r="M48" s="76">
        <f>G48*F48/1000</f>
        <v>2.3730000000000002</v>
      </c>
      <c r="N48" s="76">
        <f>H48*F48/1000</f>
        <v>3.9550000000000001</v>
      </c>
      <c r="O48" s="76">
        <f>I48*F48/1000</f>
        <v>3.9550000000000001</v>
      </c>
      <c r="P48" s="376"/>
      <c r="Q48" s="376"/>
      <c r="R48" s="376"/>
      <c r="S48" s="379"/>
      <c r="T48" s="379"/>
      <c r="U48" s="384"/>
      <c r="V48" s="3"/>
      <c r="W48" s="3"/>
      <c r="X48" s="3"/>
    </row>
    <row r="49" spans="1:24">
      <c r="A49" s="343" t="s">
        <v>114</v>
      </c>
      <c r="B49" s="332" t="s">
        <v>46</v>
      </c>
      <c r="C49" s="332" t="s">
        <v>48</v>
      </c>
      <c r="D49" s="332" t="s">
        <v>113</v>
      </c>
      <c r="E49" s="101" t="s">
        <v>154</v>
      </c>
      <c r="F49" s="76">
        <v>4320</v>
      </c>
      <c r="G49" s="81">
        <v>50</v>
      </c>
      <c r="H49" s="81">
        <v>65</v>
      </c>
      <c r="I49" s="81">
        <v>80</v>
      </c>
      <c r="J49" s="81">
        <v>47</v>
      </c>
      <c r="K49" s="81">
        <v>58</v>
      </c>
      <c r="L49" s="81">
        <v>69</v>
      </c>
      <c r="M49" s="76">
        <f t="shared" ref="M49:M67" si="12">G49*F49/1000</f>
        <v>216</v>
      </c>
      <c r="N49" s="76">
        <f t="shared" ref="N49:N68" si="13">H49*F49/1000</f>
        <v>280.8</v>
      </c>
      <c r="O49" s="76">
        <f t="shared" ref="O49:O65" si="14">I49*F49/1000</f>
        <v>345.6</v>
      </c>
      <c r="P49" s="380">
        <f>SUM(M49:M54)</f>
        <v>228.142</v>
      </c>
      <c r="Q49" s="380">
        <f>SUM(N49:N54)</f>
        <v>296.01100000000002</v>
      </c>
      <c r="R49" s="380">
        <f>SUM(O49:O54)</f>
        <v>363.88900000000001</v>
      </c>
      <c r="S49" s="374">
        <f>(P49*1.5)</f>
        <v>342.21299999999997</v>
      </c>
      <c r="T49" s="374">
        <f>(Q49*1.5)</f>
        <v>444.01650000000006</v>
      </c>
      <c r="U49" s="374">
        <f>(R49*1.5)</f>
        <v>545.83349999999996</v>
      </c>
      <c r="V49" s="3"/>
      <c r="W49" s="3"/>
      <c r="X49" s="3"/>
    </row>
    <row r="50" spans="1:24">
      <c r="A50" s="343"/>
      <c r="B50" s="332"/>
      <c r="C50" s="332"/>
      <c r="D50" s="332"/>
      <c r="E50" s="74" t="s">
        <v>52</v>
      </c>
      <c r="F50" s="76">
        <v>365</v>
      </c>
      <c r="G50" s="81">
        <v>16</v>
      </c>
      <c r="H50" s="81">
        <v>20</v>
      </c>
      <c r="I50" s="81">
        <v>24</v>
      </c>
      <c r="J50" s="81">
        <v>16</v>
      </c>
      <c r="K50" s="81">
        <v>20</v>
      </c>
      <c r="L50" s="81">
        <v>24</v>
      </c>
      <c r="M50" s="76">
        <f t="shared" si="12"/>
        <v>5.84</v>
      </c>
      <c r="N50" s="76">
        <f t="shared" si="13"/>
        <v>7.3</v>
      </c>
      <c r="O50" s="76">
        <f t="shared" si="14"/>
        <v>8.76</v>
      </c>
      <c r="P50" s="380"/>
      <c r="Q50" s="380"/>
      <c r="R50" s="380"/>
      <c r="S50" s="375"/>
      <c r="T50" s="375"/>
      <c r="U50" s="375"/>
      <c r="V50" s="3"/>
      <c r="W50" s="3"/>
      <c r="X50" s="3"/>
    </row>
    <row r="51" spans="1:24">
      <c r="A51" s="343"/>
      <c r="B51" s="332"/>
      <c r="C51" s="332"/>
      <c r="D51" s="332"/>
      <c r="E51" s="74" t="s">
        <v>12</v>
      </c>
      <c r="F51" s="76">
        <v>791</v>
      </c>
      <c r="G51" s="81">
        <v>4</v>
      </c>
      <c r="H51" s="81">
        <v>5</v>
      </c>
      <c r="I51" s="81">
        <v>6</v>
      </c>
      <c r="J51" s="81">
        <v>4</v>
      </c>
      <c r="K51" s="81">
        <v>5</v>
      </c>
      <c r="L51" s="81">
        <v>6</v>
      </c>
      <c r="M51" s="76">
        <f t="shared" si="12"/>
        <v>3.1640000000000001</v>
      </c>
      <c r="N51" s="76">
        <f t="shared" si="13"/>
        <v>3.9550000000000001</v>
      </c>
      <c r="O51" s="76">
        <f t="shared" si="14"/>
        <v>4.7460000000000004</v>
      </c>
      <c r="P51" s="380"/>
      <c r="Q51" s="380"/>
      <c r="R51" s="380"/>
      <c r="S51" s="375"/>
      <c r="T51" s="375"/>
      <c r="U51" s="375"/>
      <c r="V51" s="3"/>
      <c r="W51" s="3"/>
      <c r="X51" s="3"/>
    </row>
    <row r="52" spans="1:24">
      <c r="A52" s="343"/>
      <c r="B52" s="332"/>
      <c r="C52" s="332"/>
      <c r="D52" s="332"/>
      <c r="E52" s="74" t="s">
        <v>10</v>
      </c>
      <c r="F52" s="76">
        <v>169</v>
      </c>
      <c r="G52" s="81">
        <v>10</v>
      </c>
      <c r="H52" s="81">
        <v>12</v>
      </c>
      <c r="I52" s="81">
        <v>15</v>
      </c>
      <c r="J52" s="81">
        <v>8</v>
      </c>
      <c r="K52" s="81">
        <v>10</v>
      </c>
      <c r="L52" s="81">
        <v>12</v>
      </c>
      <c r="M52" s="76">
        <f t="shared" si="12"/>
        <v>1.69</v>
      </c>
      <c r="N52" s="76">
        <f t="shared" si="13"/>
        <v>2.028</v>
      </c>
      <c r="O52" s="76">
        <f t="shared" si="14"/>
        <v>2.5350000000000001</v>
      </c>
      <c r="P52" s="380"/>
      <c r="Q52" s="380"/>
      <c r="R52" s="380"/>
      <c r="S52" s="375"/>
      <c r="T52" s="375"/>
      <c r="U52" s="375"/>
      <c r="V52" s="3"/>
      <c r="W52" s="3"/>
      <c r="X52" s="3"/>
    </row>
    <row r="53" spans="1:24">
      <c r="A53" s="343"/>
      <c r="B53" s="332"/>
      <c r="C53" s="332"/>
      <c r="D53" s="332"/>
      <c r="E53" s="74" t="s">
        <v>11</v>
      </c>
      <c r="F53" s="76">
        <v>160</v>
      </c>
      <c r="G53" s="81">
        <v>9</v>
      </c>
      <c r="H53" s="81">
        <v>12</v>
      </c>
      <c r="I53" s="81">
        <v>14</v>
      </c>
      <c r="J53" s="81">
        <v>8</v>
      </c>
      <c r="K53" s="81">
        <v>10</v>
      </c>
      <c r="L53" s="81">
        <v>12</v>
      </c>
      <c r="M53" s="76">
        <f t="shared" si="12"/>
        <v>1.44</v>
      </c>
      <c r="N53" s="76">
        <f t="shared" si="13"/>
        <v>1.92</v>
      </c>
      <c r="O53" s="76">
        <f t="shared" si="14"/>
        <v>2.2400000000000002</v>
      </c>
      <c r="P53" s="380"/>
      <c r="Q53" s="380"/>
      <c r="R53" s="380"/>
      <c r="S53" s="375"/>
      <c r="T53" s="375"/>
      <c r="U53" s="375"/>
      <c r="V53" s="3"/>
      <c r="W53" s="3"/>
      <c r="X53" s="3"/>
    </row>
    <row r="54" spans="1:24" ht="15.75" customHeight="1">
      <c r="A54" s="343"/>
      <c r="B54" s="332"/>
      <c r="C54" s="332"/>
      <c r="D54" s="332"/>
      <c r="E54" s="75" t="s">
        <v>28</v>
      </c>
      <c r="F54" s="76">
        <v>80</v>
      </c>
      <c r="G54" s="84">
        <v>0.1</v>
      </c>
      <c r="H54" s="84">
        <v>0.1</v>
      </c>
      <c r="I54" s="84">
        <v>0.1</v>
      </c>
      <c r="J54" s="84">
        <v>0.1</v>
      </c>
      <c r="K54" s="84">
        <v>0.1</v>
      </c>
      <c r="L54" s="84">
        <v>0.1</v>
      </c>
      <c r="M54" s="76">
        <f t="shared" si="12"/>
        <v>8.0000000000000002E-3</v>
      </c>
      <c r="N54" s="76">
        <f t="shared" si="13"/>
        <v>8.0000000000000002E-3</v>
      </c>
      <c r="O54" s="76">
        <f t="shared" si="14"/>
        <v>8.0000000000000002E-3</v>
      </c>
      <c r="P54" s="380"/>
      <c r="Q54" s="380"/>
      <c r="R54" s="380"/>
      <c r="S54" s="376"/>
      <c r="T54" s="376"/>
      <c r="U54" s="376"/>
      <c r="V54" s="3"/>
      <c r="W54" s="3"/>
      <c r="X54" s="3"/>
    </row>
    <row r="55" spans="1:24" ht="35.25" customHeight="1">
      <c r="A55" s="343" t="s">
        <v>125</v>
      </c>
      <c r="B55" s="360">
        <v>50</v>
      </c>
      <c r="C55" s="360">
        <v>50</v>
      </c>
      <c r="D55" s="360">
        <v>50</v>
      </c>
      <c r="E55" s="208" t="s">
        <v>126</v>
      </c>
      <c r="F55" s="76">
        <v>300</v>
      </c>
      <c r="G55" s="81">
        <v>30</v>
      </c>
      <c r="H55" s="81">
        <v>30</v>
      </c>
      <c r="I55" s="81">
        <v>30</v>
      </c>
      <c r="J55" s="81">
        <v>30</v>
      </c>
      <c r="K55" s="81">
        <v>30</v>
      </c>
      <c r="L55" s="81">
        <v>30</v>
      </c>
      <c r="M55" s="76">
        <f t="shared" si="12"/>
        <v>9</v>
      </c>
      <c r="N55" s="76">
        <f t="shared" si="13"/>
        <v>9</v>
      </c>
      <c r="O55" s="76">
        <f t="shared" si="14"/>
        <v>9</v>
      </c>
      <c r="P55" s="374">
        <f>SUM(M55:M65)</f>
        <v>100.59159999999999</v>
      </c>
      <c r="Q55" s="374">
        <f>SUM(N55:N65)</f>
        <v>100.59159999999999</v>
      </c>
      <c r="R55" s="374">
        <f>SUM(O55:O65)</f>
        <v>100.59159999999999</v>
      </c>
      <c r="S55" s="374">
        <f>P55*1.5</f>
        <v>150.88739999999999</v>
      </c>
      <c r="T55" s="374">
        <f>Q55*1.5</f>
        <v>150.88739999999999</v>
      </c>
      <c r="U55" s="380">
        <f>R55*1.5</f>
        <v>150.88739999999999</v>
      </c>
      <c r="V55" s="3"/>
      <c r="W55" s="3"/>
      <c r="X55" s="3"/>
    </row>
    <row r="56" spans="1:24" ht="42" customHeight="1">
      <c r="A56" s="343"/>
      <c r="B56" s="360"/>
      <c r="C56" s="360"/>
      <c r="D56" s="360"/>
      <c r="E56" s="208" t="s">
        <v>127</v>
      </c>
      <c r="F56" s="76">
        <v>300</v>
      </c>
      <c r="G56" s="81">
        <v>2</v>
      </c>
      <c r="H56" s="81">
        <v>2</v>
      </c>
      <c r="I56" s="81">
        <v>2</v>
      </c>
      <c r="J56" s="81">
        <v>2</v>
      </c>
      <c r="K56" s="81">
        <v>2</v>
      </c>
      <c r="L56" s="81">
        <v>2</v>
      </c>
      <c r="M56" s="76">
        <f t="shared" si="12"/>
        <v>0.6</v>
      </c>
      <c r="N56" s="76">
        <f t="shared" si="13"/>
        <v>0.6</v>
      </c>
      <c r="O56" s="76">
        <f t="shared" si="14"/>
        <v>0.6</v>
      </c>
      <c r="P56" s="375"/>
      <c r="Q56" s="375"/>
      <c r="R56" s="375"/>
      <c r="S56" s="375"/>
      <c r="T56" s="375"/>
      <c r="U56" s="380"/>
      <c r="V56" s="3"/>
      <c r="W56" s="3"/>
      <c r="X56" s="3"/>
    </row>
    <row r="57" spans="1:24" ht="15.75" customHeight="1">
      <c r="A57" s="343"/>
      <c r="B57" s="360"/>
      <c r="C57" s="360"/>
      <c r="D57" s="360"/>
      <c r="E57" s="208" t="s">
        <v>38</v>
      </c>
      <c r="F57" s="76">
        <v>425</v>
      </c>
      <c r="G57" s="81">
        <v>2</v>
      </c>
      <c r="H57" s="81">
        <v>2</v>
      </c>
      <c r="I57" s="81">
        <v>2</v>
      </c>
      <c r="J57" s="81">
        <v>2</v>
      </c>
      <c r="K57" s="81">
        <v>2</v>
      </c>
      <c r="L57" s="81">
        <v>2</v>
      </c>
      <c r="M57" s="76">
        <f t="shared" si="12"/>
        <v>0.85</v>
      </c>
      <c r="N57" s="76">
        <f t="shared" si="13"/>
        <v>0.85</v>
      </c>
      <c r="O57" s="76">
        <f t="shared" si="14"/>
        <v>0.85</v>
      </c>
      <c r="P57" s="375"/>
      <c r="Q57" s="375"/>
      <c r="R57" s="375"/>
      <c r="S57" s="375"/>
      <c r="T57" s="375"/>
      <c r="U57" s="380"/>
      <c r="V57" s="3"/>
      <c r="W57" s="3"/>
      <c r="X57" s="3"/>
    </row>
    <row r="58" spans="1:24" ht="15.75" customHeight="1">
      <c r="A58" s="343"/>
      <c r="B58" s="360"/>
      <c r="C58" s="360"/>
      <c r="D58" s="360"/>
      <c r="E58" s="208" t="s">
        <v>128</v>
      </c>
      <c r="F58" s="76">
        <v>5260</v>
      </c>
      <c r="G58" s="81">
        <v>1</v>
      </c>
      <c r="H58" s="81">
        <v>1</v>
      </c>
      <c r="I58" s="81">
        <v>1</v>
      </c>
      <c r="J58" s="81">
        <v>1</v>
      </c>
      <c r="K58" s="81">
        <v>1</v>
      </c>
      <c r="L58" s="81">
        <v>1</v>
      </c>
      <c r="M58" s="76">
        <f t="shared" si="12"/>
        <v>5.26</v>
      </c>
      <c r="N58" s="76">
        <f t="shared" si="13"/>
        <v>5.26</v>
      </c>
      <c r="O58" s="76">
        <f t="shared" si="14"/>
        <v>5.26</v>
      </c>
      <c r="P58" s="375"/>
      <c r="Q58" s="375"/>
      <c r="R58" s="375"/>
      <c r="S58" s="375"/>
      <c r="T58" s="375"/>
      <c r="U58" s="380"/>
      <c r="V58" s="3"/>
      <c r="W58" s="3"/>
      <c r="X58" s="3"/>
    </row>
    <row r="59" spans="1:24" ht="15.75" customHeight="1">
      <c r="A59" s="343"/>
      <c r="B59" s="360"/>
      <c r="C59" s="360"/>
      <c r="D59" s="360"/>
      <c r="E59" s="208" t="s">
        <v>132</v>
      </c>
      <c r="F59" s="76">
        <v>517</v>
      </c>
      <c r="G59" s="81">
        <v>5</v>
      </c>
      <c r="H59" s="81">
        <v>5</v>
      </c>
      <c r="I59" s="81">
        <v>5</v>
      </c>
      <c r="J59" s="81">
        <v>5</v>
      </c>
      <c r="K59" s="81">
        <v>5</v>
      </c>
      <c r="L59" s="81">
        <v>5</v>
      </c>
      <c r="M59" s="76">
        <f t="shared" si="12"/>
        <v>2.585</v>
      </c>
      <c r="N59" s="76">
        <f t="shared" si="13"/>
        <v>2.585</v>
      </c>
      <c r="O59" s="76">
        <f t="shared" si="14"/>
        <v>2.585</v>
      </c>
      <c r="P59" s="375"/>
      <c r="Q59" s="375"/>
      <c r="R59" s="375"/>
      <c r="S59" s="375"/>
      <c r="T59" s="375"/>
      <c r="U59" s="380"/>
      <c r="V59" s="3"/>
      <c r="W59" s="3"/>
      <c r="X59" s="3"/>
    </row>
    <row r="60" spans="1:24" ht="15.75" customHeight="1">
      <c r="A60" s="343"/>
      <c r="B60" s="360"/>
      <c r="C60" s="360"/>
      <c r="D60" s="360"/>
      <c r="E60" s="208" t="s">
        <v>61</v>
      </c>
      <c r="F60" s="76">
        <v>417</v>
      </c>
      <c r="G60" s="81">
        <v>9</v>
      </c>
      <c r="H60" s="81">
        <v>9</v>
      </c>
      <c r="I60" s="81">
        <v>9</v>
      </c>
      <c r="J60" s="81">
        <v>9</v>
      </c>
      <c r="K60" s="81">
        <v>9</v>
      </c>
      <c r="L60" s="81">
        <v>9</v>
      </c>
      <c r="M60" s="76">
        <f t="shared" si="12"/>
        <v>3.7530000000000001</v>
      </c>
      <c r="N60" s="76">
        <f t="shared" si="13"/>
        <v>3.7530000000000001</v>
      </c>
      <c r="O60" s="76">
        <f t="shared" si="14"/>
        <v>3.7530000000000001</v>
      </c>
      <c r="P60" s="375"/>
      <c r="Q60" s="375"/>
      <c r="R60" s="375"/>
      <c r="S60" s="375"/>
      <c r="T60" s="375"/>
      <c r="U60" s="380"/>
      <c r="V60" s="3"/>
      <c r="W60" s="3"/>
      <c r="X60" s="3"/>
    </row>
    <row r="61" spans="1:24" ht="15.75" customHeight="1">
      <c r="A61" s="343"/>
      <c r="B61" s="360"/>
      <c r="C61" s="360"/>
      <c r="D61" s="360"/>
      <c r="E61" s="208" t="s">
        <v>121</v>
      </c>
      <c r="F61" s="117">
        <v>5538</v>
      </c>
      <c r="G61" s="81">
        <v>13</v>
      </c>
      <c r="H61" s="81">
        <v>13</v>
      </c>
      <c r="I61" s="81">
        <v>13</v>
      </c>
      <c r="J61" s="81">
        <v>13</v>
      </c>
      <c r="K61" s="81">
        <v>13</v>
      </c>
      <c r="L61" s="81">
        <v>13</v>
      </c>
      <c r="M61" s="76">
        <f t="shared" si="12"/>
        <v>71.994</v>
      </c>
      <c r="N61" s="76">
        <f t="shared" si="13"/>
        <v>71.994</v>
      </c>
      <c r="O61" s="76">
        <f t="shared" si="14"/>
        <v>71.994</v>
      </c>
      <c r="P61" s="375"/>
      <c r="Q61" s="375"/>
      <c r="R61" s="375"/>
      <c r="S61" s="375"/>
      <c r="T61" s="375"/>
      <c r="U61" s="380"/>
      <c r="V61" s="3"/>
      <c r="W61" s="3"/>
      <c r="X61" s="3"/>
    </row>
    <row r="62" spans="1:24">
      <c r="A62" s="343"/>
      <c r="B62" s="360"/>
      <c r="C62" s="360"/>
      <c r="D62" s="360"/>
      <c r="E62" s="208" t="s">
        <v>129</v>
      </c>
      <c r="F62" s="76">
        <v>5895</v>
      </c>
      <c r="G62" s="81">
        <v>1</v>
      </c>
      <c r="H62" s="81">
        <v>1</v>
      </c>
      <c r="I62" s="81">
        <v>1</v>
      </c>
      <c r="J62" s="81">
        <v>1E-3</v>
      </c>
      <c r="K62" s="81">
        <v>1</v>
      </c>
      <c r="L62" s="81">
        <v>1</v>
      </c>
      <c r="M62" s="76">
        <f t="shared" si="12"/>
        <v>5.8949999999999996</v>
      </c>
      <c r="N62" s="76">
        <f t="shared" si="13"/>
        <v>5.8949999999999996</v>
      </c>
      <c r="O62" s="76">
        <f t="shared" si="14"/>
        <v>5.8949999999999996</v>
      </c>
      <c r="P62" s="375"/>
      <c r="Q62" s="375"/>
      <c r="R62" s="375"/>
      <c r="S62" s="375"/>
      <c r="T62" s="375"/>
      <c r="U62" s="380"/>
      <c r="V62" s="3"/>
      <c r="W62" s="3"/>
      <c r="X62" s="3"/>
    </row>
    <row r="63" spans="1:24">
      <c r="A63" s="343"/>
      <c r="B63" s="360"/>
      <c r="C63" s="360"/>
      <c r="D63" s="360"/>
      <c r="E63" s="208" t="s">
        <v>130</v>
      </c>
      <c r="F63" s="76">
        <v>80</v>
      </c>
      <c r="G63" s="84">
        <v>0.1</v>
      </c>
      <c r="H63" s="84">
        <v>0.1</v>
      </c>
      <c r="I63" s="84">
        <v>0.1</v>
      </c>
      <c r="J63" s="84">
        <v>0.1</v>
      </c>
      <c r="K63" s="84">
        <v>0.1</v>
      </c>
      <c r="L63" s="84">
        <v>0.1</v>
      </c>
      <c r="M63" s="76">
        <f t="shared" si="12"/>
        <v>8.0000000000000002E-3</v>
      </c>
      <c r="N63" s="76">
        <f t="shared" si="13"/>
        <v>8.0000000000000002E-3</v>
      </c>
      <c r="O63" s="76">
        <f t="shared" si="14"/>
        <v>8.0000000000000002E-3</v>
      </c>
      <c r="P63" s="375"/>
      <c r="Q63" s="375"/>
      <c r="R63" s="375"/>
      <c r="S63" s="375"/>
      <c r="T63" s="375"/>
      <c r="U63" s="380"/>
      <c r="V63" s="3"/>
      <c r="W63" s="3"/>
      <c r="X63" s="3"/>
    </row>
    <row r="64" spans="1:24">
      <c r="A64" s="343"/>
      <c r="B64" s="360"/>
      <c r="C64" s="360"/>
      <c r="D64" s="360"/>
      <c r="E64" s="208" t="s">
        <v>131</v>
      </c>
      <c r="F64" s="76">
        <v>4320</v>
      </c>
      <c r="G64" s="76">
        <v>0.03</v>
      </c>
      <c r="H64" s="76">
        <v>0.03</v>
      </c>
      <c r="I64" s="76">
        <v>0.03</v>
      </c>
      <c r="J64" s="76">
        <v>0.03</v>
      </c>
      <c r="K64" s="76">
        <v>0.03</v>
      </c>
      <c r="L64" s="76">
        <v>0.03</v>
      </c>
      <c r="M64" s="198">
        <f t="shared" si="12"/>
        <v>0.12959999999999999</v>
      </c>
      <c r="N64" s="198">
        <f t="shared" si="13"/>
        <v>0.12959999999999999</v>
      </c>
      <c r="O64" s="210">
        <f t="shared" si="14"/>
        <v>0.12959999999999999</v>
      </c>
      <c r="P64" s="375"/>
      <c r="Q64" s="375"/>
      <c r="R64" s="375"/>
      <c r="S64" s="375"/>
      <c r="T64" s="375"/>
      <c r="U64" s="380"/>
      <c r="V64" s="3"/>
      <c r="W64" s="3"/>
      <c r="X64" s="3"/>
    </row>
    <row r="65" spans="1:24">
      <c r="A65" s="343"/>
      <c r="B65" s="360"/>
      <c r="C65" s="360"/>
      <c r="D65" s="360"/>
      <c r="E65" s="208" t="s">
        <v>132</v>
      </c>
      <c r="F65" s="76">
        <v>517</v>
      </c>
      <c r="G65" s="81">
        <v>1</v>
      </c>
      <c r="H65" s="81">
        <v>1</v>
      </c>
      <c r="I65" s="81">
        <v>1</v>
      </c>
      <c r="J65" s="81">
        <v>1</v>
      </c>
      <c r="K65" s="81">
        <v>1</v>
      </c>
      <c r="L65" s="81">
        <v>1</v>
      </c>
      <c r="M65" s="198">
        <f t="shared" si="12"/>
        <v>0.51700000000000002</v>
      </c>
      <c r="N65" s="198">
        <f t="shared" si="13"/>
        <v>0.51700000000000002</v>
      </c>
      <c r="O65" s="210">
        <f t="shared" si="14"/>
        <v>0.51700000000000002</v>
      </c>
      <c r="P65" s="376"/>
      <c r="Q65" s="376"/>
      <c r="R65" s="376"/>
      <c r="S65" s="376"/>
      <c r="T65" s="376"/>
      <c r="U65" s="380"/>
      <c r="V65" s="3"/>
      <c r="W65" s="3"/>
      <c r="X65" s="3"/>
    </row>
    <row r="66" spans="1:24" ht="15" customHeight="1">
      <c r="A66" s="329" t="s">
        <v>97</v>
      </c>
      <c r="B66" s="404">
        <v>200</v>
      </c>
      <c r="C66" s="404">
        <v>200</v>
      </c>
      <c r="D66" s="404">
        <v>200</v>
      </c>
      <c r="E66" s="75" t="s">
        <v>42</v>
      </c>
      <c r="F66" s="76">
        <v>1488</v>
      </c>
      <c r="G66" s="81">
        <v>20</v>
      </c>
      <c r="H66" s="81">
        <v>20</v>
      </c>
      <c r="I66" s="81">
        <v>20</v>
      </c>
      <c r="J66" s="81">
        <v>20</v>
      </c>
      <c r="K66" s="81">
        <v>20</v>
      </c>
      <c r="L66" s="81">
        <v>20</v>
      </c>
      <c r="M66" s="198">
        <f t="shared" si="12"/>
        <v>29.76</v>
      </c>
      <c r="N66" s="76">
        <f t="shared" si="13"/>
        <v>29.76</v>
      </c>
      <c r="O66" s="91">
        <f>G66*F66/1000</f>
        <v>29.76</v>
      </c>
      <c r="P66" s="374">
        <f>SUM(M66:M67)</f>
        <v>33.160000000000004</v>
      </c>
      <c r="Q66" s="374">
        <f>SUM(N66:N67)</f>
        <v>33.160000000000004</v>
      </c>
      <c r="R66" s="374">
        <f>SUM(O66:O67)</f>
        <v>33.160000000000004</v>
      </c>
      <c r="S66" s="377">
        <f>P66*1.5</f>
        <v>49.740000000000009</v>
      </c>
      <c r="T66" s="377">
        <f>Q66*1.5</f>
        <v>49.740000000000009</v>
      </c>
      <c r="U66" s="383">
        <f>R66*1.5</f>
        <v>49.740000000000009</v>
      </c>
      <c r="V66" s="3"/>
      <c r="W66" s="3"/>
      <c r="X66" s="3"/>
    </row>
    <row r="67" spans="1:24" ht="15" customHeight="1">
      <c r="A67" s="370"/>
      <c r="B67" s="373"/>
      <c r="C67" s="373"/>
      <c r="D67" s="373"/>
      <c r="E67" s="75" t="s">
        <v>38</v>
      </c>
      <c r="F67" s="76">
        <v>425</v>
      </c>
      <c r="G67" s="81">
        <v>8</v>
      </c>
      <c r="H67" s="81">
        <v>8</v>
      </c>
      <c r="I67" s="81">
        <v>8</v>
      </c>
      <c r="J67" s="81">
        <v>8</v>
      </c>
      <c r="K67" s="81">
        <v>8</v>
      </c>
      <c r="L67" s="81">
        <v>8</v>
      </c>
      <c r="M67" s="198">
        <f t="shared" si="12"/>
        <v>3.4</v>
      </c>
      <c r="N67" s="76">
        <f t="shared" si="13"/>
        <v>3.4</v>
      </c>
      <c r="O67" s="91">
        <f>G67*F67/1000</f>
        <v>3.4</v>
      </c>
      <c r="P67" s="376"/>
      <c r="Q67" s="376"/>
      <c r="R67" s="376"/>
      <c r="S67" s="379"/>
      <c r="T67" s="379"/>
      <c r="U67" s="384"/>
      <c r="V67" s="3"/>
      <c r="W67" s="3"/>
      <c r="X67" s="3"/>
    </row>
    <row r="68" spans="1:24" ht="30.75" thickBot="1">
      <c r="A68" s="92" t="s">
        <v>110</v>
      </c>
      <c r="B68" s="93">
        <v>30</v>
      </c>
      <c r="C68" s="93">
        <v>50</v>
      </c>
      <c r="D68" s="93">
        <v>50</v>
      </c>
      <c r="E68" s="94" t="s">
        <v>110</v>
      </c>
      <c r="F68" s="90">
        <v>440</v>
      </c>
      <c r="G68" s="81">
        <v>30</v>
      </c>
      <c r="H68" s="81">
        <v>50</v>
      </c>
      <c r="I68" s="81">
        <v>50</v>
      </c>
      <c r="J68" s="81">
        <v>30</v>
      </c>
      <c r="K68" s="81">
        <v>50</v>
      </c>
      <c r="L68" s="81">
        <v>50</v>
      </c>
      <c r="M68" s="76">
        <f>G68*F68/1000</f>
        <v>13.2</v>
      </c>
      <c r="N68" s="76">
        <f t="shared" si="13"/>
        <v>22</v>
      </c>
      <c r="O68" s="76">
        <f>I68*F68/1000</f>
        <v>22</v>
      </c>
      <c r="P68" s="198">
        <f>SUM(M68)</f>
        <v>13.2</v>
      </c>
      <c r="Q68" s="198">
        <f>SUM(N68)</f>
        <v>22</v>
      </c>
      <c r="R68" s="198">
        <f>SUM(O68)</f>
        <v>22</v>
      </c>
      <c r="S68" s="200">
        <f>P68*1.5</f>
        <v>19.799999999999997</v>
      </c>
      <c r="T68" s="200">
        <f>Q68*1.5</f>
        <v>33</v>
      </c>
      <c r="U68" s="201">
        <f>R68*1.5</f>
        <v>33</v>
      </c>
      <c r="V68" s="3"/>
      <c r="W68" s="3"/>
      <c r="X68" s="3"/>
    </row>
    <row r="69" spans="1:24" ht="15.75" thickBot="1">
      <c r="A69" s="364"/>
      <c r="B69" s="365"/>
      <c r="C69" s="365"/>
      <c r="D69" s="365"/>
      <c r="E69" s="365"/>
      <c r="F69" s="365"/>
      <c r="G69" s="365"/>
      <c r="H69" s="365"/>
      <c r="I69" s="365"/>
      <c r="J69" s="365"/>
      <c r="K69" s="365"/>
      <c r="L69" s="365"/>
      <c r="M69" s="365"/>
      <c r="N69" s="365"/>
      <c r="O69" s="366"/>
      <c r="P69" s="113">
        <f t="shared" ref="P69:U69" si="15">SUM(P45:P68)</f>
        <v>394.45159999999998</v>
      </c>
      <c r="Q69" s="113">
        <f t="shared" si="15"/>
        <v>478.3476</v>
      </c>
      <c r="R69" s="113">
        <f t="shared" si="15"/>
        <v>551.68759999999997</v>
      </c>
      <c r="S69" s="113">
        <f t="shared" si="15"/>
        <v>591.67739999999992</v>
      </c>
      <c r="T69" s="113">
        <f t="shared" si="15"/>
        <v>717.52140000000009</v>
      </c>
      <c r="U69" s="113">
        <f t="shared" si="15"/>
        <v>827.53139999999996</v>
      </c>
      <c r="V69" s="3"/>
      <c r="W69" s="3"/>
      <c r="X69" s="3"/>
    </row>
    <row r="70" spans="1:24" ht="17.25" customHeight="1" thickBot="1">
      <c r="A70" s="361" t="s">
        <v>39</v>
      </c>
      <c r="B70" s="362"/>
      <c r="C70" s="362"/>
      <c r="D70" s="362"/>
      <c r="E70" s="362"/>
      <c r="F70" s="362"/>
      <c r="G70" s="362"/>
      <c r="H70" s="362"/>
      <c r="I70" s="362"/>
      <c r="J70" s="362"/>
      <c r="K70" s="362"/>
      <c r="L70" s="362"/>
      <c r="M70" s="362"/>
      <c r="N70" s="362"/>
      <c r="O70" s="363"/>
      <c r="P70" s="78"/>
      <c r="Q70" s="78"/>
      <c r="R70" s="78"/>
      <c r="S70" s="3"/>
      <c r="T70" s="3"/>
      <c r="U70" s="3"/>
      <c r="V70" s="3"/>
      <c r="W70" s="3"/>
      <c r="X70" s="3"/>
    </row>
    <row r="71" spans="1:24" ht="17.25" customHeight="1" thickBot="1">
      <c r="A71" s="420" t="s">
        <v>124</v>
      </c>
      <c r="B71" s="367">
        <v>70</v>
      </c>
      <c r="C71" s="367">
        <v>90</v>
      </c>
      <c r="D71" s="367">
        <v>100</v>
      </c>
      <c r="E71" s="73" t="s">
        <v>63</v>
      </c>
      <c r="F71" s="118">
        <v>2850</v>
      </c>
      <c r="G71" s="119">
        <v>80</v>
      </c>
      <c r="H71" s="120">
        <v>98</v>
      </c>
      <c r="I71" s="119">
        <v>105</v>
      </c>
      <c r="J71" s="119">
        <v>74</v>
      </c>
      <c r="K71" s="119">
        <v>75</v>
      </c>
      <c r="L71" s="119">
        <v>98</v>
      </c>
      <c r="M71" s="213">
        <f t="shared" ref="M71:M89" si="16">G71*F71/1000</f>
        <v>228</v>
      </c>
      <c r="N71" s="213">
        <f>H71*F71/1000</f>
        <v>279.3</v>
      </c>
      <c r="O71" s="83">
        <f>I71*F71/1000</f>
        <v>299.25</v>
      </c>
      <c r="P71" s="381">
        <f>SUM(M71:M76)</f>
        <v>242.09400000000002</v>
      </c>
      <c r="Q71" s="381">
        <f>SUM(N71:N76)</f>
        <v>297.11599999999999</v>
      </c>
      <c r="R71" s="381">
        <f>SUM(O71:O76)</f>
        <v>320.26800000000003</v>
      </c>
      <c r="S71" s="382">
        <f>P71*1.5</f>
        <v>363.14100000000002</v>
      </c>
      <c r="T71" s="382">
        <f>Q71*1.5</f>
        <v>445.67399999999998</v>
      </c>
      <c r="U71" s="389">
        <f>R71*1.5</f>
        <v>480.40200000000004</v>
      </c>
      <c r="V71" s="3"/>
      <c r="W71" s="3"/>
      <c r="X71" s="3"/>
    </row>
    <row r="72" spans="1:24" ht="17.25" customHeight="1" thickBot="1">
      <c r="A72" s="343"/>
      <c r="B72" s="368"/>
      <c r="C72" s="368"/>
      <c r="D72" s="368"/>
      <c r="E72" s="94" t="s">
        <v>41</v>
      </c>
      <c r="F72" s="77">
        <v>160</v>
      </c>
      <c r="G72" s="93">
        <v>6</v>
      </c>
      <c r="H72" s="88">
        <v>10</v>
      </c>
      <c r="I72" s="93">
        <v>10</v>
      </c>
      <c r="J72" s="93">
        <v>5</v>
      </c>
      <c r="K72" s="93">
        <v>8</v>
      </c>
      <c r="L72" s="93">
        <v>10</v>
      </c>
      <c r="M72" s="76">
        <f t="shared" si="16"/>
        <v>0.96</v>
      </c>
      <c r="N72" s="213">
        <f t="shared" ref="N72:N89" si="17">H72*F72/1000</f>
        <v>1.6</v>
      </c>
      <c r="O72" s="83">
        <f t="shared" ref="O72:O89" si="18">I72*F72/1000</f>
        <v>1.6</v>
      </c>
      <c r="P72" s="375"/>
      <c r="Q72" s="375"/>
      <c r="R72" s="375"/>
      <c r="S72" s="378"/>
      <c r="T72" s="378"/>
      <c r="U72" s="390"/>
      <c r="V72" s="3"/>
      <c r="W72" s="3"/>
      <c r="X72" s="3"/>
    </row>
    <row r="73" spans="1:24" ht="17.25" customHeight="1" thickBot="1">
      <c r="A73" s="343"/>
      <c r="B73" s="368"/>
      <c r="C73" s="368"/>
      <c r="D73" s="368"/>
      <c r="E73" s="74" t="s">
        <v>64</v>
      </c>
      <c r="F73" s="77">
        <v>750</v>
      </c>
      <c r="G73" s="93">
        <v>13</v>
      </c>
      <c r="H73" s="88">
        <v>15</v>
      </c>
      <c r="I73" s="93">
        <v>20</v>
      </c>
      <c r="J73" s="93">
        <v>13</v>
      </c>
      <c r="K73" s="93">
        <v>15</v>
      </c>
      <c r="L73" s="93">
        <v>20</v>
      </c>
      <c r="M73" s="76">
        <f t="shared" si="16"/>
        <v>9.75</v>
      </c>
      <c r="N73" s="213">
        <f t="shared" si="17"/>
        <v>11.25</v>
      </c>
      <c r="O73" s="83">
        <f t="shared" si="18"/>
        <v>15</v>
      </c>
      <c r="P73" s="375"/>
      <c r="Q73" s="375"/>
      <c r="R73" s="375"/>
      <c r="S73" s="378"/>
      <c r="T73" s="378"/>
      <c r="U73" s="390"/>
      <c r="V73" s="3"/>
      <c r="W73" s="3"/>
      <c r="X73" s="3"/>
    </row>
    <row r="74" spans="1:24" ht="17.25" customHeight="1" thickBot="1">
      <c r="A74" s="343"/>
      <c r="B74" s="368"/>
      <c r="C74" s="368"/>
      <c r="D74" s="368"/>
      <c r="E74" s="74" t="s">
        <v>96</v>
      </c>
      <c r="F74" s="77">
        <v>517</v>
      </c>
      <c r="G74" s="93">
        <v>5</v>
      </c>
      <c r="H74" s="88">
        <v>5</v>
      </c>
      <c r="I74" s="93">
        <v>7</v>
      </c>
      <c r="J74" s="93">
        <v>5</v>
      </c>
      <c r="K74" s="88">
        <v>5</v>
      </c>
      <c r="L74" s="93">
        <v>7</v>
      </c>
      <c r="M74" s="76">
        <f t="shared" si="16"/>
        <v>2.585</v>
      </c>
      <c r="N74" s="213">
        <f t="shared" si="17"/>
        <v>2.585</v>
      </c>
      <c r="O74" s="83">
        <f t="shared" si="18"/>
        <v>3.6190000000000002</v>
      </c>
      <c r="P74" s="375"/>
      <c r="Q74" s="375"/>
      <c r="R74" s="375"/>
      <c r="S74" s="378"/>
      <c r="T74" s="378"/>
      <c r="U74" s="390"/>
      <c r="V74" s="3"/>
      <c r="W74" s="3"/>
      <c r="X74" s="3"/>
    </row>
    <row r="75" spans="1:24" ht="21" customHeight="1" thickBot="1">
      <c r="A75" s="343"/>
      <c r="B75" s="368"/>
      <c r="C75" s="368"/>
      <c r="D75" s="368"/>
      <c r="E75" s="75" t="s">
        <v>28</v>
      </c>
      <c r="F75" s="76">
        <v>80</v>
      </c>
      <c r="G75" s="84">
        <v>0.1</v>
      </c>
      <c r="H75" s="88">
        <v>0.1</v>
      </c>
      <c r="I75" s="84">
        <v>0.1</v>
      </c>
      <c r="J75" s="84">
        <v>0.1</v>
      </c>
      <c r="K75" s="88">
        <v>0.1</v>
      </c>
      <c r="L75" s="84">
        <v>0.1</v>
      </c>
      <c r="M75" s="76">
        <f t="shared" si="16"/>
        <v>8.0000000000000002E-3</v>
      </c>
      <c r="N75" s="213">
        <f t="shared" si="17"/>
        <v>8.0000000000000002E-3</v>
      </c>
      <c r="O75" s="83">
        <f t="shared" si="18"/>
        <v>8.0000000000000002E-3</v>
      </c>
      <c r="P75" s="375"/>
      <c r="Q75" s="375"/>
      <c r="R75" s="375"/>
      <c r="S75" s="378"/>
      <c r="T75" s="378"/>
      <c r="U75" s="390"/>
      <c r="V75" s="3"/>
      <c r="W75" s="3"/>
      <c r="X75" s="3"/>
    </row>
    <row r="76" spans="1:24" ht="14.25" customHeight="1" thickBot="1">
      <c r="A76" s="343"/>
      <c r="B76" s="369"/>
      <c r="C76" s="369"/>
      <c r="D76" s="369"/>
      <c r="E76" s="74" t="s">
        <v>12</v>
      </c>
      <c r="F76" s="76">
        <v>791</v>
      </c>
      <c r="G76" s="81">
        <v>1</v>
      </c>
      <c r="H76" s="88">
        <v>3</v>
      </c>
      <c r="I76" s="81">
        <v>1</v>
      </c>
      <c r="J76" s="81">
        <v>1</v>
      </c>
      <c r="K76" s="88">
        <v>3</v>
      </c>
      <c r="L76" s="81">
        <v>1</v>
      </c>
      <c r="M76" s="76">
        <f t="shared" si="16"/>
        <v>0.79100000000000004</v>
      </c>
      <c r="N76" s="213">
        <f t="shared" si="17"/>
        <v>2.3730000000000002</v>
      </c>
      <c r="O76" s="83">
        <f t="shared" si="18"/>
        <v>0.79100000000000004</v>
      </c>
      <c r="P76" s="376"/>
      <c r="Q76" s="376"/>
      <c r="R76" s="376"/>
      <c r="S76" s="379"/>
      <c r="T76" s="379"/>
      <c r="U76" s="384"/>
      <c r="V76" s="3"/>
      <c r="W76" s="3"/>
      <c r="X76" s="3"/>
    </row>
    <row r="77" spans="1:24" ht="19.5" customHeight="1" thickBot="1">
      <c r="A77" s="343" t="s">
        <v>73</v>
      </c>
      <c r="B77" s="371">
        <v>20</v>
      </c>
      <c r="C77" s="371">
        <v>20</v>
      </c>
      <c r="D77" s="371">
        <v>20</v>
      </c>
      <c r="E77" s="75" t="s">
        <v>70</v>
      </c>
      <c r="F77" s="76">
        <v>417</v>
      </c>
      <c r="G77" s="82">
        <v>10</v>
      </c>
      <c r="H77" s="82">
        <v>10</v>
      </c>
      <c r="I77" s="82">
        <v>10</v>
      </c>
      <c r="J77" s="82">
        <v>10</v>
      </c>
      <c r="K77" s="82">
        <v>10</v>
      </c>
      <c r="L77" s="82">
        <v>10</v>
      </c>
      <c r="M77" s="76">
        <f t="shared" si="16"/>
        <v>4.17</v>
      </c>
      <c r="N77" s="213">
        <f t="shared" si="17"/>
        <v>4.17</v>
      </c>
      <c r="O77" s="83">
        <f t="shared" si="18"/>
        <v>4.17</v>
      </c>
      <c r="P77" s="380">
        <f>SUM(M77:M80)</f>
        <v>26.427</v>
      </c>
      <c r="Q77" s="380">
        <f>SUM(N77:N80)</f>
        <v>26.427</v>
      </c>
      <c r="R77" s="380">
        <f>SUM(O77:O80)</f>
        <v>26.427</v>
      </c>
      <c r="S77" s="421">
        <f>P77*1.5</f>
        <v>39.640500000000003</v>
      </c>
      <c r="T77" s="421">
        <f>Q77*1.5</f>
        <v>39.640500000000003</v>
      </c>
      <c r="U77" s="423">
        <f>R77*1.5</f>
        <v>39.640500000000003</v>
      </c>
      <c r="V77" s="3"/>
      <c r="W77" s="3"/>
      <c r="X77" s="3"/>
    </row>
    <row r="78" spans="1:24" ht="14.25" customHeight="1" thickBot="1">
      <c r="A78" s="343"/>
      <c r="B78" s="371"/>
      <c r="C78" s="371"/>
      <c r="D78" s="371"/>
      <c r="E78" s="75" t="s">
        <v>74</v>
      </c>
      <c r="F78" s="76">
        <v>159</v>
      </c>
      <c r="G78" s="82">
        <v>3</v>
      </c>
      <c r="H78" s="82">
        <v>3</v>
      </c>
      <c r="I78" s="82">
        <v>3</v>
      </c>
      <c r="J78" s="82">
        <v>3</v>
      </c>
      <c r="K78" s="82">
        <v>3</v>
      </c>
      <c r="L78" s="82">
        <v>3</v>
      </c>
      <c r="M78" s="76">
        <f t="shared" si="16"/>
        <v>0.47699999999999998</v>
      </c>
      <c r="N78" s="213">
        <f t="shared" si="17"/>
        <v>0.47699999999999998</v>
      </c>
      <c r="O78" s="83">
        <f t="shared" si="18"/>
        <v>0.47699999999999998</v>
      </c>
      <c r="P78" s="380"/>
      <c r="Q78" s="380"/>
      <c r="R78" s="380"/>
      <c r="S78" s="421"/>
      <c r="T78" s="421"/>
      <c r="U78" s="423"/>
      <c r="V78" s="3"/>
      <c r="W78" s="3"/>
      <c r="X78" s="3"/>
    </row>
    <row r="79" spans="1:24" ht="16.5" thickBot="1">
      <c r="A79" s="343"/>
      <c r="B79" s="371"/>
      <c r="C79" s="371"/>
      <c r="D79" s="371"/>
      <c r="E79" s="75" t="s">
        <v>14</v>
      </c>
      <c r="F79" s="76">
        <v>5260</v>
      </c>
      <c r="G79" s="82">
        <v>3</v>
      </c>
      <c r="H79" s="82">
        <v>3</v>
      </c>
      <c r="I79" s="82">
        <v>3</v>
      </c>
      <c r="J79" s="82">
        <v>3</v>
      </c>
      <c r="K79" s="82">
        <v>3</v>
      </c>
      <c r="L79" s="82">
        <v>3</v>
      </c>
      <c r="M79" s="76">
        <f t="shared" si="16"/>
        <v>15.78</v>
      </c>
      <c r="N79" s="213">
        <f t="shared" si="17"/>
        <v>15.78</v>
      </c>
      <c r="O79" s="83">
        <f t="shared" si="18"/>
        <v>15.78</v>
      </c>
      <c r="P79" s="380"/>
      <c r="Q79" s="380"/>
      <c r="R79" s="380"/>
      <c r="S79" s="421"/>
      <c r="T79" s="421"/>
      <c r="U79" s="423"/>
      <c r="V79" s="3"/>
      <c r="W79" s="3"/>
      <c r="X79" s="3"/>
    </row>
    <row r="80" spans="1:24" ht="15.75" customHeight="1" thickBot="1">
      <c r="A80" s="343"/>
      <c r="B80" s="371"/>
      <c r="C80" s="371"/>
      <c r="D80" s="371"/>
      <c r="E80" s="75" t="s">
        <v>77</v>
      </c>
      <c r="F80" s="76">
        <v>2000</v>
      </c>
      <c r="G80" s="82">
        <v>3</v>
      </c>
      <c r="H80" s="82">
        <v>3</v>
      </c>
      <c r="I80" s="82">
        <v>3</v>
      </c>
      <c r="J80" s="82">
        <v>3</v>
      </c>
      <c r="K80" s="82">
        <v>3</v>
      </c>
      <c r="L80" s="82">
        <v>3</v>
      </c>
      <c r="M80" s="76">
        <f t="shared" si="16"/>
        <v>6</v>
      </c>
      <c r="N80" s="213">
        <f t="shared" si="17"/>
        <v>6</v>
      </c>
      <c r="O80" s="83">
        <f t="shared" si="18"/>
        <v>6</v>
      </c>
      <c r="P80" s="380"/>
      <c r="Q80" s="380"/>
      <c r="R80" s="380"/>
      <c r="S80" s="421"/>
      <c r="T80" s="421"/>
      <c r="U80" s="423"/>
      <c r="V80" s="3"/>
      <c r="W80" s="3"/>
      <c r="X80" s="3"/>
    </row>
    <row r="81" spans="1:24" ht="16.5" thickBot="1">
      <c r="A81" s="343" t="s">
        <v>72</v>
      </c>
      <c r="B81" s="371">
        <v>130</v>
      </c>
      <c r="C81" s="371">
        <v>150</v>
      </c>
      <c r="D81" s="371">
        <v>180</v>
      </c>
      <c r="E81" s="75" t="s">
        <v>71</v>
      </c>
      <c r="F81" s="76">
        <v>193</v>
      </c>
      <c r="G81" s="82">
        <v>140</v>
      </c>
      <c r="H81" s="82">
        <v>144</v>
      </c>
      <c r="I81" s="82">
        <v>150</v>
      </c>
      <c r="J81" s="82">
        <v>93</v>
      </c>
      <c r="K81" s="88">
        <v>108</v>
      </c>
      <c r="L81" s="88">
        <v>111</v>
      </c>
      <c r="M81" s="76">
        <f t="shared" si="16"/>
        <v>27.02</v>
      </c>
      <c r="N81" s="213">
        <f t="shared" si="17"/>
        <v>27.792000000000002</v>
      </c>
      <c r="O81" s="83">
        <f t="shared" si="18"/>
        <v>28.95</v>
      </c>
      <c r="P81" s="380">
        <f>SUM(M81:M85)</f>
        <v>95.082999999999984</v>
      </c>
      <c r="Q81" s="380">
        <f>SUM(N81:N85)</f>
        <v>88.809999999999988</v>
      </c>
      <c r="R81" s="380">
        <f>SUM(O81:O85)</f>
        <v>96.672999999999988</v>
      </c>
      <c r="S81" s="421">
        <f>P81*1.5</f>
        <v>142.62449999999998</v>
      </c>
      <c r="T81" s="421">
        <f>Q81*1.5</f>
        <v>133.21499999999997</v>
      </c>
      <c r="U81" s="423">
        <f>R81*1.5</f>
        <v>145.00949999999997</v>
      </c>
      <c r="V81" s="3"/>
      <c r="W81" s="3"/>
      <c r="X81" s="3"/>
    </row>
    <row r="82" spans="1:24" ht="16.5" thickBot="1">
      <c r="A82" s="343"/>
      <c r="B82" s="371"/>
      <c r="C82" s="371"/>
      <c r="D82" s="371"/>
      <c r="E82" s="75" t="s">
        <v>35</v>
      </c>
      <c r="F82" s="76">
        <v>169</v>
      </c>
      <c r="G82" s="82">
        <v>55</v>
      </c>
      <c r="H82" s="82">
        <v>75</v>
      </c>
      <c r="I82" s="82">
        <v>90</v>
      </c>
      <c r="J82" s="82">
        <v>48</v>
      </c>
      <c r="K82" s="88">
        <v>57</v>
      </c>
      <c r="L82" s="88">
        <v>63</v>
      </c>
      <c r="M82" s="76">
        <f t="shared" si="16"/>
        <v>9.2949999999999999</v>
      </c>
      <c r="N82" s="213">
        <f t="shared" si="17"/>
        <v>12.675000000000001</v>
      </c>
      <c r="O82" s="83">
        <f t="shared" si="18"/>
        <v>15.21</v>
      </c>
      <c r="P82" s="380"/>
      <c r="Q82" s="380"/>
      <c r="R82" s="380"/>
      <c r="S82" s="421"/>
      <c r="T82" s="421"/>
      <c r="U82" s="423"/>
      <c r="V82" s="3"/>
      <c r="W82" s="3"/>
      <c r="X82" s="3"/>
    </row>
    <row r="83" spans="1:24" ht="15.75" thickBot="1">
      <c r="A83" s="343"/>
      <c r="B83" s="371"/>
      <c r="C83" s="371"/>
      <c r="D83" s="371"/>
      <c r="E83" s="74" t="s">
        <v>70</v>
      </c>
      <c r="F83" s="76">
        <v>417</v>
      </c>
      <c r="G83" s="81">
        <v>40</v>
      </c>
      <c r="H83" s="81">
        <v>15</v>
      </c>
      <c r="I83" s="81">
        <v>25</v>
      </c>
      <c r="J83" s="81">
        <v>40</v>
      </c>
      <c r="K83" s="88">
        <v>15</v>
      </c>
      <c r="L83" s="88">
        <v>25</v>
      </c>
      <c r="M83" s="76">
        <f t="shared" si="16"/>
        <v>16.68</v>
      </c>
      <c r="N83" s="213">
        <f t="shared" si="17"/>
        <v>6.2549999999999999</v>
      </c>
      <c r="O83" s="83">
        <f t="shared" si="18"/>
        <v>10.425000000000001</v>
      </c>
      <c r="P83" s="380"/>
      <c r="Q83" s="380"/>
      <c r="R83" s="380"/>
      <c r="S83" s="421"/>
      <c r="T83" s="421"/>
      <c r="U83" s="423"/>
      <c r="V83" s="3"/>
      <c r="W83" s="3"/>
      <c r="X83" s="3"/>
    </row>
    <row r="84" spans="1:24" ht="15.75" thickBot="1">
      <c r="A84" s="343"/>
      <c r="B84" s="371"/>
      <c r="C84" s="371"/>
      <c r="D84" s="371"/>
      <c r="E84" s="74" t="s">
        <v>14</v>
      </c>
      <c r="F84" s="76">
        <v>5260</v>
      </c>
      <c r="G84" s="81">
        <v>8</v>
      </c>
      <c r="H84" s="81">
        <v>8</v>
      </c>
      <c r="I84" s="81">
        <v>8</v>
      </c>
      <c r="J84" s="81">
        <v>8</v>
      </c>
      <c r="K84" s="88">
        <v>8</v>
      </c>
      <c r="L84" s="88">
        <v>8</v>
      </c>
      <c r="M84" s="76">
        <f t="shared" si="16"/>
        <v>42.08</v>
      </c>
      <c r="N84" s="213">
        <f t="shared" si="17"/>
        <v>42.08</v>
      </c>
      <c r="O84" s="83">
        <f t="shared" si="18"/>
        <v>42.08</v>
      </c>
      <c r="P84" s="380"/>
      <c r="Q84" s="380"/>
      <c r="R84" s="380"/>
      <c r="S84" s="421"/>
      <c r="T84" s="421"/>
      <c r="U84" s="423"/>
      <c r="V84" s="3"/>
      <c r="W84" s="3"/>
      <c r="X84" s="3"/>
    </row>
    <row r="85" spans="1:24" ht="16.5" thickBot="1">
      <c r="A85" s="343"/>
      <c r="B85" s="371"/>
      <c r="C85" s="371"/>
      <c r="D85" s="371"/>
      <c r="E85" s="75" t="s">
        <v>28</v>
      </c>
      <c r="F85" s="76">
        <v>80</v>
      </c>
      <c r="G85" s="84">
        <v>0.1</v>
      </c>
      <c r="H85" s="84">
        <v>0.1</v>
      </c>
      <c r="I85" s="84">
        <v>0.1</v>
      </c>
      <c r="J85" s="84">
        <v>0.1</v>
      </c>
      <c r="K85" s="121">
        <v>0.1</v>
      </c>
      <c r="L85" s="121">
        <v>0.1</v>
      </c>
      <c r="M85" s="76">
        <f t="shared" si="16"/>
        <v>8.0000000000000002E-3</v>
      </c>
      <c r="N85" s="213">
        <f t="shared" si="17"/>
        <v>8.0000000000000002E-3</v>
      </c>
      <c r="O85" s="83">
        <f t="shared" si="18"/>
        <v>8.0000000000000002E-3</v>
      </c>
      <c r="P85" s="380"/>
      <c r="Q85" s="380"/>
      <c r="R85" s="380"/>
      <c r="S85" s="421"/>
      <c r="T85" s="421"/>
      <c r="U85" s="423"/>
      <c r="V85" s="3"/>
      <c r="W85" s="3"/>
      <c r="X85" s="3"/>
    </row>
    <row r="86" spans="1:24" ht="32.25" customHeight="1">
      <c r="A86" s="45" t="s">
        <v>161</v>
      </c>
      <c r="B86" s="205">
        <v>20</v>
      </c>
      <c r="C86" s="205">
        <v>25</v>
      </c>
      <c r="D86" s="205">
        <v>30</v>
      </c>
      <c r="E86" s="45" t="s">
        <v>162</v>
      </c>
      <c r="F86" s="76">
        <v>1000</v>
      </c>
      <c r="G86" s="84">
        <v>22</v>
      </c>
      <c r="H86" s="84">
        <v>27</v>
      </c>
      <c r="I86" s="84">
        <v>32</v>
      </c>
      <c r="J86" s="84">
        <v>20</v>
      </c>
      <c r="K86" s="123">
        <v>25</v>
      </c>
      <c r="L86" s="123">
        <v>30</v>
      </c>
      <c r="M86" s="76">
        <f t="shared" si="16"/>
        <v>22</v>
      </c>
      <c r="N86" s="213">
        <f t="shared" si="17"/>
        <v>27</v>
      </c>
      <c r="O86" s="83">
        <f t="shared" si="18"/>
        <v>32</v>
      </c>
      <c r="P86" s="76">
        <f>M86</f>
        <v>22</v>
      </c>
      <c r="Q86" s="76">
        <f>N86</f>
        <v>27</v>
      </c>
      <c r="R86" s="76">
        <f>O86</f>
        <v>32</v>
      </c>
      <c r="S86" s="203">
        <f t="shared" ref="S86:U87" si="19">P86*1.5</f>
        <v>33</v>
      </c>
      <c r="T86" s="203">
        <f t="shared" si="19"/>
        <v>40.5</v>
      </c>
      <c r="U86" s="203">
        <f t="shared" si="19"/>
        <v>48</v>
      </c>
      <c r="V86" s="3"/>
      <c r="W86" s="3"/>
      <c r="X86" s="3"/>
    </row>
    <row r="87" spans="1:24" ht="15.75" customHeight="1">
      <c r="A87" s="343" t="s">
        <v>36</v>
      </c>
      <c r="B87" s="371">
        <v>200</v>
      </c>
      <c r="C87" s="371">
        <v>200</v>
      </c>
      <c r="D87" s="371">
        <v>200</v>
      </c>
      <c r="E87" s="74" t="s">
        <v>37</v>
      </c>
      <c r="F87" s="76">
        <v>751</v>
      </c>
      <c r="G87" s="90">
        <v>143</v>
      </c>
      <c r="H87" s="90">
        <v>143</v>
      </c>
      <c r="I87" s="90">
        <v>143</v>
      </c>
      <c r="J87" s="90">
        <v>100</v>
      </c>
      <c r="K87" s="90">
        <v>100</v>
      </c>
      <c r="L87" s="90">
        <v>100</v>
      </c>
      <c r="M87" s="76">
        <f>G87*F87/1000</f>
        <v>107.393</v>
      </c>
      <c r="N87" s="76">
        <f>H87*F87/1000</f>
        <v>107.393</v>
      </c>
      <c r="O87" s="91">
        <f>I87*F87/1000</f>
        <v>107.393</v>
      </c>
      <c r="P87" s="374">
        <f>SUM(M87:M88)</f>
        <v>108.66800000000001</v>
      </c>
      <c r="Q87" s="374">
        <f>SUM(N87:N88)</f>
        <v>108.66800000000001</v>
      </c>
      <c r="R87" s="374">
        <f>SUM(O87:O88)</f>
        <v>108.66800000000001</v>
      </c>
      <c r="S87" s="377">
        <f t="shared" si="19"/>
        <v>163.00200000000001</v>
      </c>
      <c r="T87" s="377">
        <f t="shared" si="19"/>
        <v>163.00200000000001</v>
      </c>
      <c r="U87" s="377">
        <f t="shared" si="19"/>
        <v>163.00200000000001</v>
      </c>
      <c r="V87" s="3"/>
      <c r="W87" s="3"/>
      <c r="X87" s="3"/>
    </row>
    <row r="88" spans="1:24" ht="15.75" customHeight="1" thickBot="1">
      <c r="A88" s="343"/>
      <c r="B88" s="371"/>
      <c r="C88" s="371"/>
      <c r="D88" s="371"/>
      <c r="E88" s="116" t="s">
        <v>38</v>
      </c>
      <c r="F88" s="76">
        <v>425</v>
      </c>
      <c r="G88" s="81">
        <v>3</v>
      </c>
      <c r="H88" s="81">
        <v>3</v>
      </c>
      <c r="I88" s="81">
        <v>3</v>
      </c>
      <c r="J88" s="81">
        <v>3</v>
      </c>
      <c r="K88" s="81">
        <v>3</v>
      </c>
      <c r="L88" s="81">
        <v>3</v>
      </c>
      <c r="M88" s="76">
        <f>G88*F88/1000</f>
        <v>1.2749999999999999</v>
      </c>
      <c r="N88" s="76">
        <f>H88*F88/1000</f>
        <v>1.2749999999999999</v>
      </c>
      <c r="O88" s="91">
        <f>I88*F88/1000</f>
        <v>1.2749999999999999</v>
      </c>
      <c r="P88" s="376"/>
      <c r="Q88" s="376"/>
      <c r="R88" s="376"/>
      <c r="S88" s="379"/>
      <c r="T88" s="379"/>
      <c r="U88" s="379"/>
      <c r="V88" s="3"/>
      <c r="W88" s="3"/>
      <c r="X88" s="3"/>
    </row>
    <row r="89" spans="1:24" ht="33" customHeight="1" thickBot="1">
      <c r="A89" s="92" t="s">
        <v>110</v>
      </c>
      <c r="B89" s="93">
        <v>30</v>
      </c>
      <c r="C89" s="93">
        <v>50</v>
      </c>
      <c r="D89" s="93">
        <v>50</v>
      </c>
      <c r="E89" s="94" t="s">
        <v>110</v>
      </c>
      <c r="F89" s="90">
        <v>440</v>
      </c>
      <c r="G89" s="81">
        <v>30</v>
      </c>
      <c r="H89" s="81">
        <v>50</v>
      </c>
      <c r="I89" s="81">
        <v>50</v>
      </c>
      <c r="J89" s="81">
        <v>30</v>
      </c>
      <c r="K89" s="81">
        <v>50</v>
      </c>
      <c r="L89" s="81">
        <v>50</v>
      </c>
      <c r="M89" s="76">
        <f t="shared" si="16"/>
        <v>13.2</v>
      </c>
      <c r="N89" s="213">
        <f t="shared" si="17"/>
        <v>22</v>
      </c>
      <c r="O89" s="83">
        <f t="shared" si="18"/>
        <v>22</v>
      </c>
      <c r="P89" s="76">
        <f>SUM(M89)</f>
        <v>13.2</v>
      </c>
      <c r="Q89" s="76">
        <f>SUM(N89)</f>
        <v>22</v>
      </c>
      <c r="R89" s="76">
        <f>SUM(O89)</f>
        <v>22</v>
      </c>
      <c r="S89" s="203">
        <f>P89*1.5</f>
        <v>19.799999999999997</v>
      </c>
      <c r="T89" s="203">
        <f>Q89*1.5</f>
        <v>33</v>
      </c>
      <c r="U89" s="204">
        <f>R89*1.5</f>
        <v>33</v>
      </c>
      <c r="V89" s="3"/>
      <c r="W89" s="3"/>
      <c r="X89" s="3"/>
    </row>
    <row r="90" spans="1:24" ht="15.75" thickBot="1">
      <c r="A90" s="411"/>
      <c r="B90" s="412"/>
      <c r="C90" s="412"/>
      <c r="D90" s="412"/>
      <c r="E90" s="412"/>
      <c r="F90" s="412"/>
      <c r="G90" s="412"/>
      <c r="H90" s="412"/>
      <c r="I90" s="412"/>
      <c r="J90" s="412"/>
      <c r="K90" s="412"/>
      <c r="L90" s="412"/>
      <c r="M90" s="412"/>
      <c r="N90" s="412"/>
      <c r="O90" s="413"/>
      <c r="P90" s="124">
        <f t="shared" ref="P90:U90" si="20">SUM(P71:P89)</f>
        <v>507.47199999999998</v>
      </c>
      <c r="Q90" s="218">
        <f t="shared" si="20"/>
        <v>570.02099999999996</v>
      </c>
      <c r="R90" s="218">
        <f t="shared" si="20"/>
        <v>606.03600000000006</v>
      </c>
      <c r="S90" s="218">
        <f t="shared" si="20"/>
        <v>761.20800000000008</v>
      </c>
      <c r="T90" s="218">
        <f t="shared" si="20"/>
        <v>855.03149999999982</v>
      </c>
      <c r="U90" s="219">
        <f t="shared" si="20"/>
        <v>909.05400000000009</v>
      </c>
      <c r="V90" s="3"/>
      <c r="W90" s="3"/>
      <c r="X90" s="3"/>
    </row>
    <row r="91" spans="1:24" ht="15.75" thickBot="1">
      <c r="A91" s="357" t="s">
        <v>45</v>
      </c>
      <c r="B91" s="358"/>
      <c r="C91" s="358"/>
      <c r="D91" s="358"/>
      <c r="E91" s="358"/>
      <c r="F91" s="358"/>
      <c r="G91" s="358"/>
      <c r="H91" s="358"/>
      <c r="I91" s="358"/>
      <c r="J91" s="358"/>
      <c r="K91" s="358"/>
      <c r="L91" s="358"/>
      <c r="M91" s="358"/>
      <c r="N91" s="358"/>
      <c r="O91" s="359"/>
      <c r="P91" s="78"/>
      <c r="Q91" s="78"/>
      <c r="R91" s="78"/>
      <c r="S91" s="3"/>
      <c r="T91" s="3"/>
      <c r="U91" s="3"/>
      <c r="V91" s="3"/>
      <c r="W91" s="3"/>
      <c r="X91" s="3"/>
    </row>
    <row r="92" spans="1:24" ht="15" customHeight="1">
      <c r="A92" s="261" t="s">
        <v>141</v>
      </c>
      <c r="B92" s="331" t="s">
        <v>46</v>
      </c>
      <c r="C92" s="331" t="s">
        <v>47</v>
      </c>
      <c r="D92" s="331" t="s">
        <v>48</v>
      </c>
      <c r="E92" s="73" t="s">
        <v>53</v>
      </c>
      <c r="F92" s="213">
        <v>1900</v>
      </c>
      <c r="G92" s="99">
        <v>75</v>
      </c>
      <c r="H92" s="99">
        <v>80</v>
      </c>
      <c r="I92" s="99">
        <v>80</v>
      </c>
      <c r="J92" s="99">
        <v>71</v>
      </c>
      <c r="K92" s="99">
        <v>76</v>
      </c>
      <c r="L92" s="99">
        <v>76</v>
      </c>
      <c r="M92" s="213">
        <f t="shared" ref="M92:M102" si="21">G92*F92/1000</f>
        <v>142.5</v>
      </c>
      <c r="N92" s="213">
        <f t="shared" ref="N92:N103" si="22">H92*F92/1000</f>
        <v>152</v>
      </c>
      <c r="O92" s="83">
        <f t="shared" ref="O92:O100" si="23">I92*F92/1000</f>
        <v>152</v>
      </c>
      <c r="P92" s="381">
        <f>SUM(M92:M100)</f>
        <v>202.74159999999998</v>
      </c>
      <c r="Q92" s="381">
        <f>SUM(N92:N100)</f>
        <v>215.44260000000003</v>
      </c>
      <c r="R92" s="381">
        <f>SUM(O92:O100)</f>
        <v>215.44260000000003</v>
      </c>
      <c r="S92" s="382">
        <f>P92*1.5</f>
        <v>304.11239999999998</v>
      </c>
      <c r="T92" s="382">
        <f>Q92*1.5</f>
        <v>323.16390000000001</v>
      </c>
      <c r="U92" s="389">
        <f>R92*1.5</f>
        <v>323.16390000000001</v>
      </c>
      <c r="V92" s="3"/>
      <c r="W92" s="3"/>
      <c r="X92" s="3"/>
    </row>
    <row r="93" spans="1:24" ht="15" customHeight="1">
      <c r="A93" s="261"/>
      <c r="B93" s="332"/>
      <c r="C93" s="332"/>
      <c r="D93" s="332"/>
      <c r="E93" s="74" t="s">
        <v>11</v>
      </c>
      <c r="F93" s="93">
        <v>160</v>
      </c>
      <c r="G93" s="81">
        <v>20</v>
      </c>
      <c r="H93" s="81">
        <v>23</v>
      </c>
      <c r="I93" s="81">
        <v>23</v>
      </c>
      <c r="J93" s="81">
        <v>17</v>
      </c>
      <c r="K93" s="81">
        <v>20</v>
      </c>
      <c r="L93" s="81">
        <v>20</v>
      </c>
      <c r="M93" s="76">
        <f t="shared" si="21"/>
        <v>3.2</v>
      </c>
      <c r="N93" s="76">
        <f t="shared" si="22"/>
        <v>3.68</v>
      </c>
      <c r="O93" s="91">
        <f t="shared" si="23"/>
        <v>3.68</v>
      </c>
      <c r="P93" s="375"/>
      <c r="Q93" s="375"/>
      <c r="R93" s="375"/>
      <c r="S93" s="378"/>
      <c r="T93" s="378"/>
      <c r="U93" s="390"/>
      <c r="V93" s="3"/>
      <c r="W93" s="3"/>
      <c r="X93" s="3"/>
    </row>
    <row r="94" spans="1:24" ht="15" customHeight="1">
      <c r="A94" s="261"/>
      <c r="B94" s="332"/>
      <c r="C94" s="332"/>
      <c r="D94" s="332"/>
      <c r="E94" s="74" t="s">
        <v>10</v>
      </c>
      <c r="F94" s="93">
        <v>169</v>
      </c>
      <c r="G94" s="81">
        <v>25</v>
      </c>
      <c r="H94" s="81">
        <v>25</v>
      </c>
      <c r="I94" s="81">
        <v>25</v>
      </c>
      <c r="J94" s="81">
        <v>20</v>
      </c>
      <c r="K94" s="81">
        <v>21</v>
      </c>
      <c r="L94" s="81">
        <v>21</v>
      </c>
      <c r="M94" s="76">
        <f t="shared" si="21"/>
        <v>4.2249999999999996</v>
      </c>
      <c r="N94" s="76">
        <f t="shared" si="22"/>
        <v>4.2249999999999996</v>
      </c>
      <c r="O94" s="91">
        <f t="shared" si="23"/>
        <v>4.2249999999999996</v>
      </c>
      <c r="P94" s="375"/>
      <c r="Q94" s="375"/>
      <c r="R94" s="375"/>
      <c r="S94" s="378"/>
      <c r="T94" s="378"/>
      <c r="U94" s="390"/>
      <c r="V94" s="3"/>
      <c r="W94" s="3"/>
      <c r="X94" s="3"/>
    </row>
    <row r="95" spans="1:24" ht="15" customHeight="1">
      <c r="A95" s="261"/>
      <c r="B95" s="332"/>
      <c r="C95" s="332"/>
      <c r="D95" s="332"/>
      <c r="E95" s="74" t="s">
        <v>71</v>
      </c>
      <c r="F95" s="93">
        <v>193</v>
      </c>
      <c r="G95" s="81">
        <v>80</v>
      </c>
      <c r="H95" s="81">
        <v>90</v>
      </c>
      <c r="I95" s="81">
        <v>90</v>
      </c>
      <c r="J95" s="81">
        <v>60</v>
      </c>
      <c r="K95" s="81">
        <v>67</v>
      </c>
      <c r="L95" s="81">
        <v>67</v>
      </c>
      <c r="M95" s="76">
        <f t="shared" si="21"/>
        <v>15.44</v>
      </c>
      <c r="N95" s="76">
        <f t="shared" si="22"/>
        <v>17.37</v>
      </c>
      <c r="O95" s="91">
        <f t="shared" si="23"/>
        <v>17.37</v>
      </c>
      <c r="P95" s="375"/>
      <c r="Q95" s="375"/>
      <c r="R95" s="375"/>
      <c r="S95" s="378"/>
      <c r="T95" s="378"/>
      <c r="U95" s="390"/>
      <c r="V95" s="3"/>
      <c r="W95" s="3"/>
      <c r="X95" s="3"/>
    </row>
    <row r="96" spans="1:24" ht="15" customHeight="1">
      <c r="A96" s="261"/>
      <c r="B96" s="332"/>
      <c r="C96" s="332"/>
      <c r="D96" s="332"/>
      <c r="E96" s="74" t="s">
        <v>82</v>
      </c>
      <c r="F96" s="93">
        <v>2965</v>
      </c>
      <c r="G96" s="81">
        <v>10</v>
      </c>
      <c r="H96" s="82">
        <v>10</v>
      </c>
      <c r="I96" s="82">
        <v>10</v>
      </c>
      <c r="J96" s="81">
        <v>7</v>
      </c>
      <c r="K96" s="82">
        <v>7</v>
      </c>
      <c r="L96" s="125">
        <v>7</v>
      </c>
      <c r="M96" s="76">
        <f t="shared" si="21"/>
        <v>29.65</v>
      </c>
      <c r="N96" s="76">
        <f t="shared" si="22"/>
        <v>29.65</v>
      </c>
      <c r="O96" s="91">
        <f t="shared" si="23"/>
        <v>29.65</v>
      </c>
      <c r="P96" s="375"/>
      <c r="Q96" s="375"/>
      <c r="R96" s="375"/>
      <c r="S96" s="378"/>
      <c r="T96" s="378"/>
      <c r="U96" s="390"/>
      <c r="V96" s="3"/>
      <c r="W96" s="3"/>
      <c r="X96" s="3"/>
    </row>
    <row r="97" spans="1:24" ht="15" customHeight="1">
      <c r="A97" s="261"/>
      <c r="B97" s="332"/>
      <c r="C97" s="332"/>
      <c r="D97" s="332"/>
      <c r="E97" s="74" t="s">
        <v>12</v>
      </c>
      <c r="F97" s="93">
        <v>791</v>
      </c>
      <c r="G97" s="81">
        <v>4</v>
      </c>
      <c r="H97" s="81">
        <v>5</v>
      </c>
      <c r="I97" s="81">
        <v>5</v>
      </c>
      <c r="J97" s="81">
        <v>4</v>
      </c>
      <c r="K97" s="81">
        <v>5</v>
      </c>
      <c r="L97" s="81">
        <v>5</v>
      </c>
      <c r="M97" s="76">
        <f t="shared" si="21"/>
        <v>3.1640000000000001</v>
      </c>
      <c r="N97" s="76">
        <f t="shared" si="22"/>
        <v>3.9550000000000001</v>
      </c>
      <c r="O97" s="91">
        <f t="shared" si="23"/>
        <v>3.9550000000000001</v>
      </c>
      <c r="P97" s="375"/>
      <c r="Q97" s="375"/>
      <c r="R97" s="375"/>
      <c r="S97" s="378"/>
      <c r="T97" s="378"/>
      <c r="U97" s="390"/>
      <c r="V97" s="3"/>
      <c r="W97" s="3"/>
      <c r="X97" s="3"/>
    </row>
    <row r="98" spans="1:24" ht="15" customHeight="1">
      <c r="A98" s="261"/>
      <c r="B98" s="332"/>
      <c r="C98" s="332"/>
      <c r="D98" s="332"/>
      <c r="E98" s="75" t="s">
        <v>28</v>
      </c>
      <c r="F98" s="93">
        <v>80</v>
      </c>
      <c r="G98" s="84">
        <v>0.1</v>
      </c>
      <c r="H98" s="84">
        <v>0.1</v>
      </c>
      <c r="I98" s="84">
        <v>0.1</v>
      </c>
      <c r="J98" s="84">
        <v>0.1</v>
      </c>
      <c r="K98" s="84">
        <v>0.1</v>
      </c>
      <c r="L98" s="84">
        <v>0.1</v>
      </c>
      <c r="M98" s="76">
        <f t="shared" si="21"/>
        <v>8.0000000000000002E-3</v>
      </c>
      <c r="N98" s="76">
        <f t="shared" si="22"/>
        <v>8.0000000000000002E-3</v>
      </c>
      <c r="O98" s="91">
        <f t="shared" si="23"/>
        <v>8.0000000000000002E-3</v>
      </c>
      <c r="P98" s="375"/>
      <c r="Q98" s="375"/>
      <c r="R98" s="375"/>
      <c r="S98" s="378"/>
      <c r="T98" s="378"/>
      <c r="U98" s="390"/>
      <c r="V98" s="3"/>
      <c r="W98" s="3"/>
      <c r="X98" s="3"/>
    </row>
    <row r="99" spans="1:24" ht="15" customHeight="1">
      <c r="A99" s="261"/>
      <c r="B99" s="332"/>
      <c r="C99" s="332"/>
      <c r="D99" s="332"/>
      <c r="E99" s="74" t="s">
        <v>85</v>
      </c>
      <c r="F99" s="93">
        <v>5460</v>
      </c>
      <c r="G99" s="84">
        <v>0.01</v>
      </c>
      <c r="H99" s="84">
        <v>0.01</v>
      </c>
      <c r="I99" s="84">
        <v>0.01</v>
      </c>
      <c r="J99" s="84">
        <v>0.01</v>
      </c>
      <c r="K99" s="84">
        <v>0.01</v>
      </c>
      <c r="L99" s="84">
        <v>0.01</v>
      </c>
      <c r="M99" s="76">
        <f t="shared" si="21"/>
        <v>5.4600000000000003E-2</v>
      </c>
      <c r="N99" s="76">
        <f t="shared" si="22"/>
        <v>5.4600000000000003E-2</v>
      </c>
      <c r="O99" s="91">
        <f t="shared" si="23"/>
        <v>5.4600000000000003E-2</v>
      </c>
      <c r="P99" s="375"/>
      <c r="Q99" s="375"/>
      <c r="R99" s="375"/>
      <c r="S99" s="378"/>
      <c r="T99" s="378"/>
      <c r="U99" s="390"/>
      <c r="V99" s="3"/>
      <c r="W99" s="3"/>
      <c r="X99" s="3"/>
    </row>
    <row r="100" spans="1:24" ht="15" customHeight="1">
      <c r="A100" s="261"/>
      <c r="B100" s="332"/>
      <c r="C100" s="332"/>
      <c r="D100" s="332"/>
      <c r="E100" s="74" t="s">
        <v>59</v>
      </c>
      <c r="F100" s="93">
        <v>900</v>
      </c>
      <c r="G100" s="93">
        <v>5</v>
      </c>
      <c r="H100" s="93">
        <v>5</v>
      </c>
      <c r="I100" s="93">
        <v>5</v>
      </c>
      <c r="J100" s="93">
        <v>3</v>
      </c>
      <c r="K100" s="93">
        <v>3</v>
      </c>
      <c r="L100" s="93">
        <v>3</v>
      </c>
      <c r="M100" s="76">
        <f t="shared" si="21"/>
        <v>4.5</v>
      </c>
      <c r="N100" s="76">
        <f t="shared" si="22"/>
        <v>4.5</v>
      </c>
      <c r="O100" s="91">
        <f t="shared" si="23"/>
        <v>4.5</v>
      </c>
      <c r="P100" s="376"/>
      <c r="Q100" s="376"/>
      <c r="R100" s="376"/>
      <c r="S100" s="379"/>
      <c r="T100" s="379"/>
      <c r="U100" s="384"/>
      <c r="V100" s="3"/>
      <c r="W100" s="3"/>
      <c r="X100" s="3"/>
    </row>
    <row r="101" spans="1:24" ht="15" customHeight="1">
      <c r="A101" s="330" t="s">
        <v>54</v>
      </c>
      <c r="B101" s="372">
        <v>200</v>
      </c>
      <c r="C101" s="372">
        <v>200</v>
      </c>
      <c r="D101" s="372">
        <v>200</v>
      </c>
      <c r="E101" s="75" t="s">
        <v>55</v>
      </c>
      <c r="F101" s="76">
        <v>4600</v>
      </c>
      <c r="G101" s="81">
        <v>7</v>
      </c>
      <c r="H101" s="81">
        <v>7</v>
      </c>
      <c r="I101" s="81">
        <v>7</v>
      </c>
      <c r="J101" s="81">
        <v>7</v>
      </c>
      <c r="K101" s="126">
        <v>7</v>
      </c>
      <c r="L101" s="126">
        <v>7</v>
      </c>
      <c r="M101" s="76">
        <f t="shared" si="21"/>
        <v>32.200000000000003</v>
      </c>
      <c r="N101" s="76">
        <f t="shared" si="22"/>
        <v>32.200000000000003</v>
      </c>
      <c r="O101" s="91">
        <f>G101*F101/1000</f>
        <v>32.200000000000003</v>
      </c>
      <c r="P101" s="374">
        <f>SUM(M101:M103)</f>
        <v>108.53500000000001</v>
      </c>
      <c r="Q101" s="374">
        <f>SUM(N101:N103)</f>
        <v>108.53500000000001</v>
      </c>
      <c r="R101" s="374">
        <f>SUM(O101:O103)</f>
        <v>108.53500000000001</v>
      </c>
      <c r="S101" s="377">
        <f>P101*1.5</f>
        <v>162.80250000000001</v>
      </c>
      <c r="T101" s="377">
        <f>Q101*1.5</f>
        <v>162.80250000000001</v>
      </c>
      <c r="U101" s="383">
        <f>R101*1.5</f>
        <v>162.80250000000001</v>
      </c>
      <c r="V101" s="3"/>
      <c r="W101" s="3"/>
      <c r="X101" s="3"/>
    </row>
    <row r="102" spans="1:24" ht="15" customHeight="1">
      <c r="A102" s="330"/>
      <c r="B102" s="372"/>
      <c r="C102" s="372"/>
      <c r="D102" s="372"/>
      <c r="E102" s="75" t="s">
        <v>56</v>
      </c>
      <c r="F102" s="76">
        <v>417</v>
      </c>
      <c r="G102" s="81">
        <v>180</v>
      </c>
      <c r="H102" s="81">
        <v>180</v>
      </c>
      <c r="I102" s="81">
        <v>180</v>
      </c>
      <c r="J102" s="81">
        <v>180</v>
      </c>
      <c r="K102" s="81">
        <v>180</v>
      </c>
      <c r="L102" s="81">
        <v>180</v>
      </c>
      <c r="M102" s="76">
        <f t="shared" si="21"/>
        <v>75.06</v>
      </c>
      <c r="N102" s="76">
        <f t="shared" si="22"/>
        <v>75.06</v>
      </c>
      <c r="O102" s="91">
        <f>G102*F102/1000</f>
        <v>75.06</v>
      </c>
      <c r="P102" s="375"/>
      <c r="Q102" s="375"/>
      <c r="R102" s="375"/>
      <c r="S102" s="378"/>
      <c r="T102" s="378"/>
      <c r="U102" s="390"/>
      <c r="V102" s="3"/>
      <c r="W102" s="3"/>
      <c r="X102" s="3"/>
    </row>
    <row r="103" spans="1:24" ht="15" customHeight="1">
      <c r="A103" s="370"/>
      <c r="B103" s="373"/>
      <c r="C103" s="373"/>
      <c r="D103" s="373"/>
      <c r="E103" s="75" t="s">
        <v>38</v>
      </c>
      <c r="F103" s="76">
        <v>425</v>
      </c>
      <c r="G103" s="81">
        <v>3</v>
      </c>
      <c r="H103" s="81">
        <v>3</v>
      </c>
      <c r="I103" s="81">
        <v>3</v>
      </c>
      <c r="J103" s="81">
        <v>3</v>
      </c>
      <c r="K103" s="81">
        <v>3</v>
      </c>
      <c r="L103" s="81">
        <v>3</v>
      </c>
      <c r="M103" s="76">
        <f>G103*F103/1000</f>
        <v>1.2749999999999999</v>
      </c>
      <c r="N103" s="76">
        <f t="shared" si="22"/>
        <v>1.2749999999999999</v>
      </c>
      <c r="O103" s="91">
        <f>I103*F103/1000</f>
        <v>1.2749999999999999</v>
      </c>
      <c r="P103" s="376"/>
      <c r="Q103" s="376"/>
      <c r="R103" s="376"/>
      <c r="S103" s="379"/>
      <c r="T103" s="379"/>
      <c r="U103" s="384"/>
      <c r="V103" s="3"/>
      <c r="W103" s="3"/>
      <c r="X103" s="3"/>
    </row>
    <row r="104" spans="1:24" ht="15.75">
      <c r="A104" s="89" t="s">
        <v>158</v>
      </c>
      <c r="B104" s="90">
        <v>120</v>
      </c>
      <c r="C104" s="90">
        <v>120</v>
      </c>
      <c r="D104" s="90">
        <v>120</v>
      </c>
      <c r="E104" s="75" t="s">
        <v>51</v>
      </c>
      <c r="F104" s="76">
        <v>751</v>
      </c>
      <c r="G104" s="81">
        <v>150</v>
      </c>
      <c r="H104" s="81">
        <v>150</v>
      </c>
      <c r="I104" s="81">
        <v>150</v>
      </c>
      <c r="J104" s="81">
        <v>120</v>
      </c>
      <c r="K104" s="81">
        <v>120</v>
      </c>
      <c r="L104" s="81">
        <v>120</v>
      </c>
      <c r="M104" s="76">
        <f>G104*F104/1000</f>
        <v>112.65</v>
      </c>
      <c r="N104" s="76">
        <f>H104*F104/1000</f>
        <v>112.65</v>
      </c>
      <c r="O104" s="91">
        <f>I104*F104/1000</f>
        <v>112.65</v>
      </c>
      <c r="P104" s="76">
        <f t="shared" ref="P104:R105" si="24">SUM(M104)</f>
        <v>112.65</v>
      </c>
      <c r="Q104" s="76">
        <f t="shared" si="24"/>
        <v>112.65</v>
      </c>
      <c r="R104" s="76">
        <f t="shared" si="24"/>
        <v>112.65</v>
      </c>
      <c r="S104" s="203">
        <f t="shared" ref="S104:U105" si="25">P104*1.5</f>
        <v>168.97500000000002</v>
      </c>
      <c r="T104" s="203">
        <f t="shared" si="25"/>
        <v>168.97500000000002</v>
      </c>
      <c r="U104" s="203">
        <f t="shared" si="25"/>
        <v>168.97500000000002</v>
      </c>
      <c r="V104" s="3"/>
      <c r="W104" s="3"/>
      <c r="X104" s="3"/>
    </row>
    <row r="105" spans="1:24" ht="30">
      <c r="A105" s="92" t="s">
        <v>110</v>
      </c>
      <c r="B105" s="93">
        <v>30</v>
      </c>
      <c r="C105" s="93">
        <v>50</v>
      </c>
      <c r="D105" s="93">
        <v>50</v>
      </c>
      <c r="E105" s="94" t="s">
        <v>110</v>
      </c>
      <c r="F105" s="93">
        <v>440</v>
      </c>
      <c r="G105" s="82">
        <v>30</v>
      </c>
      <c r="H105" s="82">
        <v>50</v>
      </c>
      <c r="I105" s="82">
        <v>50</v>
      </c>
      <c r="J105" s="82">
        <v>30</v>
      </c>
      <c r="K105" s="82">
        <v>50</v>
      </c>
      <c r="L105" s="82">
        <v>50</v>
      </c>
      <c r="M105" s="76">
        <f>G105*F105/1000</f>
        <v>13.2</v>
      </c>
      <c r="N105" s="76">
        <f>H105*F105/1000</f>
        <v>22</v>
      </c>
      <c r="O105" s="76">
        <f>I105*F105/1000</f>
        <v>22</v>
      </c>
      <c r="P105" s="76">
        <f t="shared" si="24"/>
        <v>13.2</v>
      </c>
      <c r="Q105" s="76">
        <f t="shared" si="24"/>
        <v>22</v>
      </c>
      <c r="R105" s="76">
        <f t="shared" si="24"/>
        <v>22</v>
      </c>
      <c r="S105" s="203">
        <f t="shared" si="25"/>
        <v>19.799999999999997</v>
      </c>
      <c r="T105" s="203">
        <f t="shared" si="25"/>
        <v>33</v>
      </c>
      <c r="U105" s="203">
        <f t="shared" si="25"/>
        <v>33</v>
      </c>
      <c r="V105" s="3"/>
      <c r="W105" s="3"/>
      <c r="X105" s="3"/>
    </row>
    <row r="106" spans="1:24" ht="15.75" thickBot="1">
      <c r="A106" s="408"/>
      <c r="B106" s="409"/>
      <c r="C106" s="409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09"/>
      <c r="O106" s="410"/>
      <c r="P106" s="127">
        <f t="shared" ref="P106:U106" si="26">SUM(P92:P105)</f>
        <v>437.1266</v>
      </c>
      <c r="Q106" s="127">
        <f t="shared" si="26"/>
        <v>458.62760000000003</v>
      </c>
      <c r="R106" s="127">
        <f t="shared" si="26"/>
        <v>458.62760000000003</v>
      </c>
      <c r="S106" s="127">
        <f t="shared" si="26"/>
        <v>655.68989999999997</v>
      </c>
      <c r="T106" s="127">
        <f t="shared" si="26"/>
        <v>687.94140000000004</v>
      </c>
      <c r="U106" s="127">
        <f t="shared" si="26"/>
        <v>687.94140000000004</v>
      </c>
      <c r="V106" s="3"/>
      <c r="W106" s="3"/>
      <c r="X106" s="3"/>
    </row>
    <row r="107" spans="1:24" ht="15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3"/>
      <c r="Q107" s="3"/>
      <c r="R107" s="3"/>
      <c r="S107" s="3"/>
      <c r="T107" s="3"/>
      <c r="U107" s="3"/>
      <c r="V107" s="3"/>
      <c r="W107" s="3"/>
      <c r="X107" s="3"/>
    </row>
    <row r="108" spans="1:24">
      <c r="A108" s="220"/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3"/>
      <c r="W108" s="3"/>
      <c r="X108" s="3"/>
    </row>
    <row r="109" spans="1:24">
      <c r="A109" s="220"/>
      <c r="B109" s="220"/>
      <c r="C109" s="220"/>
      <c r="D109" s="220"/>
      <c r="E109" s="220"/>
      <c r="F109" s="220"/>
      <c r="G109" s="220"/>
      <c r="H109" s="220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3"/>
      <c r="W109" s="3"/>
      <c r="X109" s="3"/>
    </row>
    <row r="110" spans="1:24">
      <c r="A110" s="220"/>
      <c r="B110" s="220"/>
      <c r="C110" s="220"/>
      <c r="D110" s="220"/>
      <c r="E110" s="220"/>
      <c r="F110" s="220"/>
      <c r="G110" s="220"/>
      <c r="H110" s="220"/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3"/>
      <c r="W110" s="3"/>
      <c r="X110" s="3"/>
    </row>
    <row r="111" spans="1:24">
      <c r="A111" s="220"/>
      <c r="B111" s="220"/>
      <c r="C111" s="220"/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3"/>
      <c r="W111" s="3"/>
      <c r="X111" s="3"/>
    </row>
    <row r="112" spans="1:24">
      <c r="A112" s="220"/>
      <c r="B112" s="220"/>
      <c r="C112" s="220"/>
      <c r="D112" s="220"/>
      <c r="E112" s="220"/>
      <c r="F112" s="220"/>
      <c r="G112" s="220"/>
      <c r="H112" s="220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</row>
  </sheetData>
  <mergeCells count="190">
    <mergeCell ref="U45:U48"/>
    <mergeCell ref="U34:U38"/>
    <mergeCell ref="R34:R38"/>
    <mergeCell ref="S34:S38"/>
    <mergeCell ref="T34:T38"/>
    <mergeCell ref="T25:T30"/>
    <mergeCell ref="U25:U30"/>
    <mergeCell ref="U31:U33"/>
    <mergeCell ref="T40:T41"/>
    <mergeCell ref="U40:U41"/>
    <mergeCell ref="R25:R30"/>
    <mergeCell ref="U87:U88"/>
    <mergeCell ref="R87:R88"/>
    <mergeCell ref="S87:S88"/>
    <mergeCell ref="T87:T88"/>
    <mergeCell ref="U77:U80"/>
    <mergeCell ref="R81:R85"/>
    <mergeCell ref="S81:S85"/>
    <mergeCell ref="T81:T85"/>
    <mergeCell ref="U81:U85"/>
    <mergeCell ref="U19:U21"/>
    <mergeCell ref="A11:A18"/>
    <mergeCell ref="B11:B18"/>
    <mergeCell ref="C11:C18"/>
    <mergeCell ref="D11:D18"/>
    <mergeCell ref="P11:P18"/>
    <mergeCell ref="Q11:Q18"/>
    <mergeCell ref="B34:B38"/>
    <mergeCell ref="C34:C38"/>
    <mergeCell ref="D34:D38"/>
    <mergeCell ref="P34:P38"/>
    <mergeCell ref="Q34:Q38"/>
    <mergeCell ref="A19:A21"/>
    <mergeCell ref="B19:B21"/>
    <mergeCell ref="C19:C21"/>
    <mergeCell ref="D19:D21"/>
    <mergeCell ref="P31:P33"/>
    <mergeCell ref="Q31:Q33"/>
    <mergeCell ref="R11:R18"/>
    <mergeCell ref="S11:S18"/>
    <mergeCell ref="T11:T18"/>
    <mergeCell ref="U11:U18"/>
    <mergeCell ref="P77:P80"/>
    <mergeCell ref="Q77:Q80"/>
    <mergeCell ref="R77:R80"/>
    <mergeCell ref="S77:S80"/>
    <mergeCell ref="T77:T80"/>
    <mergeCell ref="A87:A88"/>
    <mergeCell ref="B87:B88"/>
    <mergeCell ref="C87:C88"/>
    <mergeCell ref="D87:D88"/>
    <mergeCell ref="P87:P88"/>
    <mergeCell ref="Q87:Q88"/>
    <mergeCell ref="A81:A85"/>
    <mergeCell ref="B81:B85"/>
    <mergeCell ref="C81:C85"/>
    <mergeCell ref="D81:D85"/>
    <mergeCell ref="P81:P85"/>
    <mergeCell ref="Q81:Q85"/>
    <mergeCell ref="A92:A100"/>
    <mergeCell ref="A106:O106"/>
    <mergeCell ref="A90:O90"/>
    <mergeCell ref="A44:U44"/>
    <mergeCell ref="A43:O43"/>
    <mergeCell ref="A7:A10"/>
    <mergeCell ref="B7:B10"/>
    <mergeCell ref="C7:C10"/>
    <mergeCell ref="D7:D10"/>
    <mergeCell ref="P7:P10"/>
    <mergeCell ref="Q7:Q10"/>
    <mergeCell ref="R7:R10"/>
    <mergeCell ref="S7:S10"/>
    <mergeCell ref="T7:T10"/>
    <mergeCell ref="U7:U10"/>
    <mergeCell ref="A71:A76"/>
    <mergeCell ref="B71:B76"/>
    <mergeCell ref="C71:C76"/>
    <mergeCell ref="D71:D76"/>
    <mergeCell ref="P71:P76"/>
    <mergeCell ref="Q71:Q76"/>
    <mergeCell ref="R71:R76"/>
    <mergeCell ref="S71:S76"/>
    <mergeCell ref="T71:T76"/>
    <mergeCell ref="A5:O5"/>
    <mergeCell ref="A6:O6"/>
    <mergeCell ref="B66:B67"/>
    <mergeCell ref="C66:C67"/>
    <mergeCell ref="D66:D67"/>
    <mergeCell ref="C31:C33"/>
    <mergeCell ref="D31:D33"/>
    <mergeCell ref="A25:A30"/>
    <mergeCell ref="A31:A33"/>
    <mergeCell ref="B31:B33"/>
    <mergeCell ref="A45:A48"/>
    <mergeCell ref="A55:A65"/>
    <mergeCell ref="B55:B65"/>
    <mergeCell ref="C55:C65"/>
    <mergeCell ref="D55:D65"/>
    <mergeCell ref="A34:A38"/>
    <mergeCell ref="A3:A4"/>
    <mergeCell ref="B3:D3"/>
    <mergeCell ref="E3:E4"/>
    <mergeCell ref="F3:F4"/>
    <mergeCell ref="G3:I3"/>
    <mergeCell ref="J3:L3"/>
    <mergeCell ref="M3:O3"/>
    <mergeCell ref="U101:U103"/>
    <mergeCell ref="U49:U54"/>
    <mergeCell ref="U55:U65"/>
    <mergeCell ref="P40:P41"/>
    <mergeCell ref="Q40:Q41"/>
    <mergeCell ref="R40:R41"/>
    <mergeCell ref="A23:O23"/>
    <mergeCell ref="A24:U24"/>
    <mergeCell ref="A49:A54"/>
    <mergeCell ref="B49:B54"/>
    <mergeCell ref="C49:C54"/>
    <mergeCell ref="D49:D54"/>
    <mergeCell ref="B92:B100"/>
    <mergeCell ref="C92:C100"/>
    <mergeCell ref="D92:D100"/>
    <mergeCell ref="S40:S41"/>
    <mergeCell ref="P66:P67"/>
    <mergeCell ref="Q66:Q67"/>
    <mergeCell ref="R66:R67"/>
    <mergeCell ref="S66:S67"/>
    <mergeCell ref="T66:T67"/>
    <mergeCell ref="U66:U67"/>
    <mergeCell ref="P3:R3"/>
    <mergeCell ref="S3:U3"/>
    <mergeCell ref="P92:P100"/>
    <mergeCell ref="Q92:Q100"/>
    <mergeCell ref="R92:R100"/>
    <mergeCell ref="S92:S100"/>
    <mergeCell ref="T92:T100"/>
    <mergeCell ref="U92:U100"/>
    <mergeCell ref="P45:P48"/>
    <mergeCell ref="P49:P54"/>
    <mergeCell ref="Q49:Q54"/>
    <mergeCell ref="U71:U76"/>
    <mergeCell ref="Q55:Q65"/>
    <mergeCell ref="R55:R65"/>
    <mergeCell ref="S55:S65"/>
    <mergeCell ref="T55:T65"/>
    <mergeCell ref="P55:P65"/>
    <mergeCell ref="S25:S30"/>
    <mergeCell ref="Q45:Q48"/>
    <mergeCell ref="R49:R54"/>
    <mergeCell ref="S49:S54"/>
    <mergeCell ref="T49:T54"/>
    <mergeCell ref="P19:P21"/>
    <mergeCell ref="Q19:Q21"/>
    <mergeCell ref="R19:R21"/>
    <mergeCell ref="S19:S21"/>
    <mergeCell ref="T19:T21"/>
    <mergeCell ref="R45:R48"/>
    <mergeCell ref="S45:S48"/>
    <mergeCell ref="T45:T48"/>
    <mergeCell ref="R31:R33"/>
    <mergeCell ref="S31:S33"/>
    <mergeCell ref="T31:T33"/>
    <mergeCell ref="P25:P30"/>
    <mergeCell ref="Q25:Q30"/>
    <mergeCell ref="A101:A103"/>
    <mergeCell ref="B101:B103"/>
    <mergeCell ref="C101:C103"/>
    <mergeCell ref="D101:D103"/>
    <mergeCell ref="P101:P103"/>
    <mergeCell ref="Q101:Q103"/>
    <mergeCell ref="R101:R103"/>
    <mergeCell ref="S101:S103"/>
    <mergeCell ref="T101:T103"/>
    <mergeCell ref="A91:O91"/>
    <mergeCell ref="A40:A41"/>
    <mergeCell ref="B40:B41"/>
    <mergeCell ref="C40:C41"/>
    <mergeCell ref="D40:D41"/>
    <mergeCell ref="A70:O70"/>
    <mergeCell ref="A69:O69"/>
    <mergeCell ref="B45:B48"/>
    <mergeCell ref="B25:B30"/>
    <mergeCell ref="C25:C30"/>
    <mergeCell ref="D25:D30"/>
    <mergeCell ref="C45:C48"/>
    <mergeCell ref="D45:D48"/>
    <mergeCell ref="A66:A67"/>
    <mergeCell ref="A77:A80"/>
    <mergeCell ref="B77:B80"/>
    <mergeCell ref="C77:C80"/>
    <mergeCell ref="D77:D80"/>
  </mergeCells>
  <pageMargins left="0.31496062992125984" right="0.31496062992125984" top="0.15748031496062992" bottom="0.15748031496062992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111"/>
  <sheetViews>
    <sheetView tabSelected="1" view="pageBreakPreview" topLeftCell="A91" zoomScale="98" zoomScaleNormal="98" zoomScaleSheetLayoutView="98" workbookViewId="0">
      <selection activeCell="G53" sqref="G53:L53"/>
    </sheetView>
  </sheetViews>
  <sheetFormatPr defaultRowHeight="15" outlineLevelCol="1"/>
  <cols>
    <col min="1" max="1" width="24.25" customWidth="1"/>
    <col min="5" max="5" width="27.125" customWidth="1"/>
    <col min="6" max="6" width="10.375" bestFit="1" customWidth="1"/>
    <col min="7" max="7" width="10.625" customWidth="1"/>
    <col min="8" max="8" width="10.125" customWidth="1"/>
    <col min="9" max="9" width="10.625" customWidth="1"/>
    <col min="10" max="10" width="10.25" customWidth="1"/>
    <col min="11" max="11" width="10.125" customWidth="1"/>
    <col min="12" max="12" width="9.75" customWidth="1"/>
    <col min="13" max="21" width="9.125" customWidth="1" outlineLevel="1"/>
  </cols>
  <sheetData>
    <row r="1" spans="1:24">
      <c r="A1" s="79" t="s">
        <v>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3"/>
      <c r="T1" s="3"/>
      <c r="U1" s="3"/>
      <c r="V1" s="3"/>
      <c r="W1" s="3"/>
      <c r="X1" s="3"/>
    </row>
    <row r="2" spans="1:24" ht="15.75" thickBot="1">
      <c r="A2" s="79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3"/>
      <c r="T2" s="3"/>
      <c r="U2" s="3"/>
      <c r="V2" s="3"/>
      <c r="W2" s="3"/>
      <c r="X2" s="3"/>
    </row>
    <row r="3" spans="1:24" ht="27.75" customHeight="1">
      <c r="A3" s="391" t="s">
        <v>0</v>
      </c>
      <c r="B3" s="393" t="s">
        <v>1</v>
      </c>
      <c r="C3" s="393"/>
      <c r="D3" s="393"/>
      <c r="E3" s="393" t="s">
        <v>2</v>
      </c>
      <c r="F3" s="396" t="s">
        <v>3</v>
      </c>
      <c r="G3" s="393" t="s">
        <v>4</v>
      </c>
      <c r="H3" s="393"/>
      <c r="I3" s="393"/>
      <c r="J3" s="393" t="s">
        <v>5</v>
      </c>
      <c r="K3" s="393"/>
      <c r="L3" s="393"/>
      <c r="M3" s="393" t="s">
        <v>108</v>
      </c>
      <c r="N3" s="393"/>
      <c r="O3" s="393"/>
      <c r="P3" s="385" t="s">
        <v>6</v>
      </c>
      <c r="Q3" s="385"/>
      <c r="R3" s="386"/>
      <c r="S3" s="387" t="s">
        <v>109</v>
      </c>
      <c r="T3" s="387"/>
      <c r="U3" s="388"/>
      <c r="V3" s="3"/>
      <c r="W3" s="3"/>
      <c r="X3" s="3"/>
    </row>
    <row r="4" spans="1:24" ht="15.75" thickBot="1">
      <c r="A4" s="441"/>
      <c r="B4" s="9" t="s">
        <v>13</v>
      </c>
      <c r="C4" s="9" t="s">
        <v>7</v>
      </c>
      <c r="D4" s="9" t="s">
        <v>8</v>
      </c>
      <c r="E4" s="403"/>
      <c r="F4" s="442"/>
      <c r="G4" s="9" t="s">
        <v>13</v>
      </c>
      <c r="H4" s="9" t="s">
        <v>7</v>
      </c>
      <c r="I4" s="9" t="s">
        <v>8</v>
      </c>
      <c r="J4" s="9" t="s">
        <v>13</v>
      </c>
      <c r="K4" s="9" t="s">
        <v>7</v>
      </c>
      <c r="L4" s="9" t="s">
        <v>8</v>
      </c>
      <c r="M4" s="212" t="s">
        <v>13</v>
      </c>
      <c r="N4" s="212" t="s">
        <v>7</v>
      </c>
      <c r="O4" s="80" t="s">
        <v>8</v>
      </c>
      <c r="P4" s="212" t="s">
        <v>13</v>
      </c>
      <c r="Q4" s="212" t="s">
        <v>7</v>
      </c>
      <c r="R4" s="80" t="s">
        <v>8</v>
      </c>
      <c r="S4" s="212" t="s">
        <v>13</v>
      </c>
      <c r="T4" s="212" t="s">
        <v>7</v>
      </c>
      <c r="U4" s="80" t="s">
        <v>8</v>
      </c>
      <c r="V4" s="3"/>
      <c r="W4" s="3"/>
      <c r="X4" s="3"/>
    </row>
    <row r="5" spans="1:24">
      <c r="A5" s="444" t="s">
        <v>86</v>
      </c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3"/>
      <c r="W5" s="3"/>
      <c r="X5" s="3"/>
    </row>
    <row r="6" spans="1:24" ht="18.75" customHeight="1" thickBot="1">
      <c r="A6" s="430" t="s">
        <v>9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431"/>
      <c r="S6" s="431"/>
      <c r="T6" s="431"/>
      <c r="U6" s="431"/>
      <c r="V6" s="3"/>
      <c r="W6" s="3"/>
      <c r="X6" s="3"/>
    </row>
    <row r="7" spans="1:24" ht="18.75" customHeight="1">
      <c r="A7" s="420" t="s">
        <v>81</v>
      </c>
      <c r="B7" s="331" t="s">
        <v>24</v>
      </c>
      <c r="C7" s="331" t="s">
        <v>25</v>
      </c>
      <c r="D7" s="331" t="s">
        <v>26</v>
      </c>
      <c r="E7" s="133" t="s">
        <v>79</v>
      </c>
      <c r="F7" s="213">
        <v>169</v>
      </c>
      <c r="G7" s="99">
        <v>35</v>
      </c>
      <c r="H7" s="99">
        <v>46</v>
      </c>
      <c r="I7" s="99">
        <v>57</v>
      </c>
      <c r="J7" s="99">
        <v>28</v>
      </c>
      <c r="K7" s="99">
        <v>38</v>
      </c>
      <c r="L7" s="99">
        <v>48</v>
      </c>
      <c r="M7" s="198">
        <f t="shared" ref="M7:M17" si="0">G7*F7/1000</f>
        <v>5.915</v>
      </c>
      <c r="N7" s="198">
        <f t="shared" ref="N7:N17" si="1">H7*F7/1000</f>
        <v>7.774</v>
      </c>
      <c r="O7" s="210">
        <f t="shared" ref="O7:O14" si="2">I7*F7/1000</f>
        <v>9.6329999999999991</v>
      </c>
      <c r="P7" s="374">
        <f>SUM(M7:M8)</f>
        <v>27.913</v>
      </c>
      <c r="Q7" s="374">
        <f>SUM(N7:N8)</f>
        <v>36.241999999999997</v>
      </c>
      <c r="R7" s="374">
        <f>SUM(O7:O8)</f>
        <v>44.570999999999998</v>
      </c>
      <c r="S7" s="377">
        <f>P7*1.5</f>
        <v>41.869500000000002</v>
      </c>
      <c r="T7" s="377">
        <f>Q7*1.5</f>
        <v>54.363</v>
      </c>
      <c r="U7" s="377">
        <f>R7*1.5</f>
        <v>66.856499999999997</v>
      </c>
      <c r="V7" s="3"/>
      <c r="W7" s="3"/>
      <c r="X7" s="3"/>
    </row>
    <row r="8" spans="1:24" ht="18.75" customHeight="1">
      <c r="A8" s="343"/>
      <c r="B8" s="332"/>
      <c r="C8" s="332"/>
      <c r="D8" s="332"/>
      <c r="E8" s="74" t="s">
        <v>92</v>
      </c>
      <c r="F8" s="76">
        <v>647</v>
      </c>
      <c r="G8" s="81">
        <v>34</v>
      </c>
      <c r="H8" s="81">
        <v>44</v>
      </c>
      <c r="I8" s="81">
        <v>54</v>
      </c>
      <c r="J8" s="81">
        <v>32</v>
      </c>
      <c r="K8" s="81">
        <v>42</v>
      </c>
      <c r="L8" s="81">
        <v>52</v>
      </c>
      <c r="M8" s="198">
        <f t="shared" si="0"/>
        <v>21.998000000000001</v>
      </c>
      <c r="N8" s="198">
        <f t="shared" si="1"/>
        <v>28.468</v>
      </c>
      <c r="O8" s="210">
        <f t="shared" si="2"/>
        <v>34.938000000000002</v>
      </c>
      <c r="P8" s="376"/>
      <c r="Q8" s="376"/>
      <c r="R8" s="376"/>
      <c r="S8" s="379"/>
      <c r="T8" s="379"/>
      <c r="U8" s="379"/>
      <c r="V8" s="3"/>
      <c r="W8" s="3"/>
      <c r="X8" s="3"/>
    </row>
    <row r="9" spans="1:24" ht="16.5" customHeight="1">
      <c r="A9" s="330" t="s">
        <v>119</v>
      </c>
      <c r="B9" s="338" t="s">
        <v>46</v>
      </c>
      <c r="C9" s="338" t="s">
        <v>47</v>
      </c>
      <c r="D9" s="338" t="s">
        <v>48</v>
      </c>
      <c r="E9" s="146" t="s">
        <v>53</v>
      </c>
      <c r="F9" s="199">
        <v>1900</v>
      </c>
      <c r="G9" s="126">
        <v>85</v>
      </c>
      <c r="H9" s="126">
        <v>98</v>
      </c>
      <c r="I9" s="126">
        <v>105</v>
      </c>
      <c r="J9" s="126">
        <v>79</v>
      </c>
      <c r="K9" s="126">
        <v>83</v>
      </c>
      <c r="L9" s="126">
        <v>99</v>
      </c>
      <c r="M9" s="199">
        <f t="shared" si="0"/>
        <v>161.5</v>
      </c>
      <c r="N9" s="199">
        <f t="shared" si="1"/>
        <v>186.2</v>
      </c>
      <c r="O9" s="199">
        <f t="shared" si="2"/>
        <v>199.5</v>
      </c>
      <c r="P9" s="380">
        <f>SUM(M9:M14)</f>
        <v>189.67800000000003</v>
      </c>
      <c r="Q9" s="380">
        <f>SUM(N9:N14)</f>
        <v>217.35900000000001</v>
      </c>
      <c r="R9" s="380">
        <f>SUM(O9:O14)</f>
        <v>235.88</v>
      </c>
      <c r="S9" s="374">
        <f>(P9*1.5)</f>
        <v>284.51700000000005</v>
      </c>
      <c r="T9" s="374">
        <f>(Q9*1.5)</f>
        <v>326.0385</v>
      </c>
      <c r="U9" s="374">
        <f>(R9*1.5)</f>
        <v>353.82</v>
      </c>
      <c r="V9" s="3"/>
      <c r="W9" s="3"/>
      <c r="X9" s="3"/>
    </row>
    <row r="10" spans="1:24">
      <c r="A10" s="330"/>
      <c r="B10" s="338"/>
      <c r="C10" s="338"/>
      <c r="D10" s="338"/>
      <c r="E10" s="74" t="s">
        <v>52</v>
      </c>
      <c r="F10" s="76">
        <v>365</v>
      </c>
      <c r="G10" s="81">
        <v>45</v>
      </c>
      <c r="H10" s="81">
        <v>50</v>
      </c>
      <c r="I10" s="81">
        <v>55</v>
      </c>
      <c r="J10" s="81">
        <v>45</v>
      </c>
      <c r="K10" s="81">
        <v>50</v>
      </c>
      <c r="L10" s="81">
        <v>55</v>
      </c>
      <c r="M10" s="76">
        <f t="shared" si="0"/>
        <v>16.425000000000001</v>
      </c>
      <c r="N10" s="76">
        <f t="shared" si="1"/>
        <v>18.25</v>
      </c>
      <c r="O10" s="76">
        <f t="shared" si="2"/>
        <v>20.074999999999999</v>
      </c>
      <c r="P10" s="380"/>
      <c r="Q10" s="380"/>
      <c r="R10" s="380"/>
      <c r="S10" s="375"/>
      <c r="T10" s="375"/>
      <c r="U10" s="375"/>
      <c r="V10" s="3"/>
      <c r="W10" s="3"/>
      <c r="X10" s="3"/>
    </row>
    <row r="11" spans="1:24">
      <c r="A11" s="330"/>
      <c r="B11" s="338"/>
      <c r="C11" s="338"/>
      <c r="D11" s="338"/>
      <c r="E11" s="74" t="s">
        <v>12</v>
      </c>
      <c r="F11" s="76">
        <v>791</v>
      </c>
      <c r="G11" s="81">
        <v>5</v>
      </c>
      <c r="H11" s="81">
        <v>5</v>
      </c>
      <c r="I11" s="81">
        <v>7</v>
      </c>
      <c r="J11" s="81">
        <v>5</v>
      </c>
      <c r="K11" s="81">
        <v>45</v>
      </c>
      <c r="L11" s="81">
        <v>7</v>
      </c>
      <c r="M11" s="76">
        <f t="shared" si="0"/>
        <v>3.9550000000000001</v>
      </c>
      <c r="N11" s="76">
        <f t="shared" si="1"/>
        <v>3.9550000000000001</v>
      </c>
      <c r="O11" s="76">
        <f t="shared" si="2"/>
        <v>5.5369999999999999</v>
      </c>
      <c r="P11" s="380"/>
      <c r="Q11" s="380"/>
      <c r="R11" s="380"/>
      <c r="S11" s="375"/>
      <c r="T11" s="375"/>
      <c r="U11" s="375"/>
      <c r="V11" s="3"/>
      <c r="W11" s="3"/>
      <c r="X11" s="3"/>
    </row>
    <row r="12" spans="1:24">
      <c r="A12" s="330"/>
      <c r="B12" s="338"/>
      <c r="C12" s="338"/>
      <c r="D12" s="338"/>
      <c r="E12" s="74" t="s">
        <v>10</v>
      </c>
      <c r="F12" s="76">
        <v>169</v>
      </c>
      <c r="G12" s="81">
        <v>30</v>
      </c>
      <c r="H12" s="81">
        <v>34</v>
      </c>
      <c r="I12" s="81">
        <v>40</v>
      </c>
      <c r="J12" s="81">
        <v>26</v>
      </c>
      <c r="K12" s="81">
        <v>29</v>
      </c>
      <c r="L12" s="81">
        <v>33</v>
      </c>
      <c r="M12" s="76">
        <f t="shared" si="0"/>
        <v>5.07</v>
      </c>
      <c r="N12" s="76">
        <f t="shared" si="1"/>
        <v>5.7460000000000004</v>
      </c>
      <c r="O12" s="76">
        <f t="shared" si="2"/>
        <v>6.76</v>
      </c>
      <c r="P12" s="380"/>
      <c r="Q12" s="380"/>
      <c r="R12" s="380"/>
      <c r="S12" s="375"/>
      <c r="T12" s="375"/>
      <c r="U12" s="375"/>
      <c r="V12" s="3"/>
      <c r="W12" s="3"/>
      <c r="X12" s="3"/>
    </row>
    <row r="13" spans="1:24">
      <c r="A13" s="330"/>
      <c r="B13" s="338"/>
      <c r="C13" s="338"/>
      <c r="D13" s="338"/>
      <c r="E13" s="74" t="s">
        <v>11</v>
      </c>
      <c r="F13" s="76">
        <v>160</v>
      </c>
      <c r="G13" s="81">
        <v>17</v>
      </c>
      <c r="H13" s="81">
        <v>20</v>
      </c>
      <c r="I13" s="81">
        <v>25</v>
      </c>
      <c r="J13" s="81">
        <v>12</v>
      </c>
      <c r="K13" s="81">
        <v>17</v>
      </c>
      <c r="L13" s="81">
        <v>21</v>
      </c>
      <c r="M13" s="76">
        <f t="shared" si="0"/>
        <v>2.72</v>
      </c>
      <c r="N13" s="76">
        <f t="shared" si="1"/>
        <v>3.2</v>
      </c>
      <c r="O13" s="76">
        <f t="shared" si="2"/>
        <v>4</v>
      </c>
      <c r="P13" s="380"/>
      <c r="Q13" s="380"/>
      <c r="R13" s="380"/>
      <c r="S13" s="375"/>
      <c r="T13" s="375"/>
      <c r="U13" s="375"/>
      <c r="V13" s="3"/>
      <c r="W13" s="3"/>
      <c r="X13" s="3"/>
    </row>
    <row r="14" spans="1:24" ht="15.75">
      <c r="A14" s="370"/>
      <c r="B14" s="339"/>
      <c r="C14" s="339"/>
      <c r="D14" s="339"/>
      <c r="E14" s="75" t="s">
        <v>28</v>
      </c>
      <c r="F14" s="76">
        <v>80</v>
      </c>
      <c r="G14" s="84">
        <v>0.1</v>
      </c>
      <c r="H14" s="84">
        <v>0.1</v>
      </c>
      <c r="I14" s="84">
        <v>0.1</v>
      </c>
      <c r="J14" s="84">
        <v>0.1</v>
      </c>
      <c r="K14" s="84">
        <v>0.1</v>
      </c>
      <c r="L14" s="84">
        <v>0.1</v>
      </c>
      <c r="M14" s="76">
        <f t="shared" si="0"/>
        <v>8.0000000000000002E-3</v>
      </c>
      <c r="N14" s="76">
        <f t="shared" si="1"/>
        <v>8.0000000000000002E-3</v>
      </c>
      <c r="O14" s="76">
        <f t="shared" si="2"/>
        <v>8.0000000000000002E-3</v>
      </c>
      <c r="P14" s="380"/>
      <c r="Q14" s="380"/>
      <c r="R14" s="380"/>
      <c r="S14" s="376"/>
      <c r="T14" s="376"/>
      <c r="U14" s="376"/>
      <c r="V14" s="3"/>
      <c r="W14" s="3"/>
      <c r="X14" s="3"/>
    </row>
    <row r="15" spans="1:24" ht="15.75" customHeight="1">
      <c r="A15" s="329" t="s">
        <v>54</v>
      </c>
      <c r="B15" s="404">
        <v>200</v>
      </c>
      <c r="C15" s="404">
        <v>200</v>
      </c>
      <c r="D15" s="404">
        <v>200</v>
      </c>
      <c r="E15" s="75" t="s">
        <v>55</v>
      </c>
      <c r="F15" s="76">
        <v>4600</v>
      </c>
      <c r="G15" s="81">
        <v>7</v>
      </c>
      <c r="H15" s="81">
        <v>7</v>
      </c>
      <c r="I15" s="81">
        <v>7</v>
      </c>
      <c r="J15" s="81">
        <v>7</v>
      </c>
      <c r="K15" s="81">
        <v>7</v>
      </c>
      <c r="L15" s="81">
        <v>7</v>
      </c>
      <c r="M15" s="76">
        <f t="shared" si="0"/>
        <v>32.200000000000003</v>
      </c>
      <c r="N15" s="76">
        <f t="shared" si="1"/>
        <v>32.200000000000003</v>
      </c>
      <c r="O15" s="76">
        <f>G15*F15/1000</f>
        <v>32.200000000000003</v>
      </c>
      <c r="P15" s="374">
        <f>SUM(M15:M17)</f>
        <v>108.53500000000001</v>
      </c>
      <c r="Q15" s="374">
        <f>SUM(N15:N17)</f>
        <v>108.53500000000001</v>
      </c>
      <c r="R15" s="374">
        <f>SUM(O15:O17)</f>
        <v>108.53500000000001</v>
      </c>
      <c r="S15" s="377">
        <f>P15*1.5</f>
        <v>162.80250000000001</v>
      </c>
      <c r="T15" s="377">
        <f>Q15*1.5</f>
        <v>162.80250000000001</v>
      </c>
      <c r="U15" s="377">
        <f>R15*1.5</f>
        <v>162.80250000000001</v>
      </c>
      <c r="V15" s="3"/>
      <c r="W15" s="3"/>
      <c r="X15" s="3"/>
    </row>
    <row r="16" spans="1:24" ht="15.75">
      <c r="A16" s="370"/>
      <c r="B16" s="373"/>
      <c r="C16" s="373"/>
      <c r="D16" s="373"/>
      <c r="E16" s="75" t="s">
        <v>56</v>
      </c>
      <c r="F16" s="76">
        <v>417</v>
      </c>
      <c r="G16" s="81">
        <v>180</v>
      </c>
      <c r="H16" s="81">
        <v>180</v>
      </c>
      <c r="I16" s="81">
        <v>180</v>
      </c>
      <c r="J16" s="81">
        <v>180</v>
      </c>
      <c r="K16" s="81">
        <v>180</v>
      </c>
      <c r="L16" s="81">
        <v>180</v>
      </c>
      <c r="M16" s="76">
        <f t="shared" si="0"/>
        <v>75.06</v>
      </c>
      <c r="N16" s="76">
        <f t="shared" si="1"/>
        <v>75.06</v>
      </c>
      <c r="O16" s="76">
        <f>G16*F16/1000</f>
        <v>75.06</v>
      </c>
      <c r="P16" s="376"/>
      <c r="Q16" s="376"/>
      <c r="R16" s="376"/>
      <c r="S16" s="379"/>
      <c r="T16" s="379"/>
      <c r="U16" s="379"/>
      <c r="V16" s="3"/>
      <c r="W16" s="3"/>
      <c r="X16" s="3"/>
    </row>
    <row r="17" spans="1:24" ht="15.75" customHeight="1">
      <c r="A17" s="343"/>
      <c r="B17" s="360"/>
      <c r="C17" s="360"/>
      <c r="D17" s="360"/>
      <c r="E17" s="75" t="s">
        <v>38</v>
      </c>
      <c r="F17" s="76">
        <v>425</v>
      </c>
      <c r="G17" s="81">
        <v>3</v>
      </c>
      <c r="H17" s="81">
        <v>3</v>
      </c>
      <c r="I17" s="81">
        <v>3</v>
      </c>
      <c r="J17" s="81">
        <v>3</v>
      </c>
      <c r="K17" s="81">
        <v>3</v>
      </c>
      <c r="L17" s="81">
        <v>3</v>
      </c>
      <c r="M17" s="76">
        <f t="shared" si="0"/>
        <v>1.2749999999999999</v>
      </c>
      <c r="N17" s="76">
        <f t="shared" si="1"/>
        <v>1.2749999999999999</v>
      </c>
      <c r="O17" s="76">
        <f>I17*F17/1000</f>
        <v>1.2749999999999999</v>
      </c>
      <c r="P17" s="380"/>
      <c r="Q17" s="380"/>
      <c r="R17" s="380"/>
      <c r="S17" s="421"/>
      <c r="T17" s="421"/>
      <c r="U17" s="421"/>
      <c r="V17" s="3"/>
      <c r="W17" s="3"/>
      <c r="X17" s="3"/>
    </row>
    <row r="18" spans="1:24" ht="15.75">
      <c r="A18" s="89" t="s">
        <v>158</v>
      </c>
      <c r="B18" s="90">
        <v>120</v>
      </c>
      <c r="C18" s="90">
        <v>120</v>
      </c>
      <c r="D18" s="90">
        <v>120</v>
      </c>
      <c r="E18" s="75" t="s">
        <v>51</v>
      </c>
      <c r="F18" s="76">
        <v>751</v>
      </c>
      <c r="G18" s="81">
        <v>150</v>
      </c>
      <c r="H18" s="81">
        <v>150</v>
      </c>
      <c r="I18" s="81">
        <v>150</v>
      </c>
      <c r="J18" s="81">
        <v>120</v>
      </c>
      <c r="K18" s="81">
        <v>120</v>
      </c>
      <c r="L18" s="81">
        <v>120</v>
      </c>
      <c r="M18" s="76">
        <f>G18*F18/1000</f>
        <v>112.65</v>
      </c>
      <c r="N18" s="76">
        <f>H18*F18/1000</f>
        <v>112.65</v>
      </c>
      <c r="O18" s="91">
        <f>I18*F18/1000</f>
        <v>112.65</v>
      </c>
      <c r="P18" s="76">
        <f t="shared" ref="P18:R19" si="3">SUM(M18)</f>
        <v>112.65</v>
      </c>
      <c r="Q18" s="76">
        <f t="shared" si="3"/>
        <v>112.65</v>
      </c>
      <c r="R18" s="76">
        <f t="shared" si="3"/>
        <v>112.65</v>
      </c>
      <c r="S18" s="204">
        <f t="shared" ref="S18:U19" si="4">P18*1.5</f>
        <v>168.97500000000002</v>
      </c>
      <c r="T18" s="164">
        <f t="shared" si="4"/>
        <v>168.97500000000002</v>
      </c>
      <c r="U18" s="204">
        <f t="shared" si="4"/>
        <v>168.97500000000002</v>
      </c>
      <c r="V18" s="3"/>
      <c r="W18" s="3"/>
      <c r="X18" s="3"/>
    </row>
    <row r="19" spans="1:24" ht="30.75" thickBot="1">
      <c r="A19" s="106" t="s">
        <v>110</v>
      </c>
      <c r="B19" s="107">
        <v>30</v>
      </c>
      <c r="C19" s="107">
        <v>50</v>
      </c>
      <c r="D19" s="107">
        <v>50</v>
      </c>
      <c r="E19" s="108" t="s">
        <v>110</v>
      </c>
      <c r="F19" s="165">
        <v>440</v>
      </c>
      <c r="G19" s="166">
        <v>30</v>
      </c>
      <c r="H19" s="166">
        <v>50</v>
      </c>
      <c r="I19" s="166">
        <v>50</v>
      </c>
      <c r="J19" s="166">
        <v>30</v>
      </c>
      <c r="K19" s="166">
        <v>50</v>
      </c>
      <c r="L19" s="166">
        <v>50</v>
      </c>
      <c r="M19" s="111">
        <f>G19*F19/1000</f>
        <v>13.2</v>
      </c>
      <c r="N19" s="111">
        <f>H19*F19/1000</f>
        <v>22</v>
      </c>
      <c r="O19" s="112">
        <f>I19*F19/1000</f>
        <v>22</v>
      </c>
      <c r="P19" s="111">
        <f t="shared" si="3"/>
        <v>13.2</v>
      </c>
      <c r="Q19" s="111">
        <f t="shared" si="3"/>
        <v>22</v>
      </c>
      <c r="R19" s="111">
        <f t="shared" si="3"/>
        <v>22</v>
      </c>
      <c r="S19" s="167">
        <f t="shared" si="4"/>
        <v>19.799999999999997</v>
      </c>
      <c r="T19" s="168">
        <f t="shared" si="4"/>
        <v>33</v>
      </c>
      <c r="U19" s="167">
        <f t="shared" si="4"/>
        <v>33</v>
      </c>
      <c r="V19" s="3"/>
      <c r="W19" s="3"/>
      <c r="X19" s="3"/>
    </row>
    <row r="20" spans="1:24" ht="15.75" thickBot="1">
      <c r="A20" s="429"/>
      <c r="B20" s="415"/>
      <c r="C20" s="415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5"/>
      <c r="O20" s="415"/>
      <c r="P20" s="152">
        <f t="shared" ref="P20:U20" si="5">SUM(P7:P19)</f>
        <v>451.97600000000006</v>
      </c>
      <c r="Q20" s="169">
        <f t="shared" si="5"/>
        <v>496.78600000000006</v>
      </c>
      <c r="R20" s="169">
        <f t="shared" si="5"/>
        <v>523.63600000000008</v>
      </c>
      <c r="S20" s="170">
        <f t="shared" si="5"/>
        <v>677.96400000000006</v>
      </c>
      <c r="T20" s="171">
        <f t="shared" si="5"/>
        <v>745.17899999999997</v>
      </c>
      <c r="U20" s="170">
        <f t="shared" si="5"/>
        <v>785.45400000000006</v>
      </c>
      <c r="V20" s="3"/>
      <c r="W20" s="3"/>
      <c r="X20" s="3"/>
    </row>
    <row r="21" spans="1:24" ht="15.75" thickBot="1">
      <c r="A21" s="430" t="s">
        <v>49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1"/>
      <c r="O21" s="431"/>
      <c r="P21" s="431"/>
      <c r="Q21" s="431"/>
      <c r="R21" s="431"/>
      <c r="S21" s="431"/>
      <c r="T21" s="431"/>
      <c r="U21" s="431"/>
      <c r="V21" s="3"/>
      <c r="W21" s="3"/>
      <c r="X21" s="3"/>
    </row>
    <row r="22" spans="1:24">
      <c r="A22" s="420" t="s">
        <v>89</v>
      </c>
      <c r="B22" s="443">
        <v>200</v>
      </c>
      <c r="C22" s="443">
        <v>220</v>
      </c>
      <c r="D22" s="443">
        <v>250</v>
      </c>
      <c r="E22" s="98" t="s">
        <v>153</v>
      </c>
      <c r="F22" s="213">
        <v>4320</v>
      </c>
      <c r="G22" s="99">
        <v>76</v>
      </c>
      <c r="H22" s="99">
        <v>85</v>
      </c>
      <c r="I22" s="99">
        <v>95</v>
      </c>
      <c r="J22" s="99">
        <v>70</v>
      </c>
      <c r="K22" s="99">
        <v>80</v>
      </c>
      <c r="L22" s="99">
        <v>90</v>
      </c>
      <c r="M22" s="213">
        <f t="shared" ref="M22:M37" si="6">G22*F22/1000</f>
        <v>328.32</v>
      </c>
      <c r="N22" s="213">
        <f t="shared" ref="N22:N37" si="7">H22*F22/1000</f>
        <v>367.2</v>
      </c>
      <c r="O22" s="213">
        <f t="shared" ref="O22:O37" si="8">I22*F22/1000</f>
        <v>410.4</v>
      </c>
      <c r="P22" s="446">
        <f>SUM(M22:M31)</f>
        <v>396.15999999999997</v>
      </c>
      <c r="Q22" s="446">
        <f>SUM(N22:N31)</f>
        <v>447.60999999999996</v>
      </c>
      <c r="R22" s="446">
        <f>SUM(O22:O31)</f>
        <v>508.55799999999999</v>
      </c>
      <c r="S22" s="447">
        <f>P22*1.5</f>
        <v>594.24</v>
      </c>
      <c r="T22" s="435">
        <f>Q22*1.5</f>
        <v>671.41499999999996</v>
      </c>
      <c r="U22" s="377">
        <f>R22*1.5</f>
        <v>762.83699999999999</v>
      </c>
      <c r="V22" s="3"/>
      <c r="W22" s="3"/>
      <c r="X22" s="3"/>
    </row>
    <row r="23" spans="1:24">
      <c r="A23" s="343"/>
      <c r="B23" s="360"/>
      <c r="C23" s="360"/>
      <c r="D23" s="360"/>
      <c r="E23" s="87" t="s">
        <v>14</v>
      </c>
      <c r="F23" s="76">
        <v>5260</v>
      </c>
      <c r="G23" s="81">
        <v>3</v>
      </c>
      <c r="H23" s="81">
        <v>3</v>
      </c>
      <c r="I23" s="81">
        <v>5</v>
      </c>
      <c r="J23" s="81">
        <v>3</v>
      </c>
      <c r="K23" s="81">
        <v>3</v>
      </c>
      <c r="L23" s="81">
        <v>5</v>
      </c>
      <c r="M23" s="76">
        <f t="shared" si="6"/>
        <v>15.78</v>
      </c>
      <c r="N23" s="76">
        <f t="shared" si="7"/>
        <v>15.78</v>
      </c>
      <c r="O23" s="76">
        <f t="shared" si="8"/>
        <v>26.3</v>
      </c>
      <c r="P23" s="380"/>
      <c r="Q23" s="380"/>
      <c r="R23" s="380"/>
      <c r="S23" s="423"/>
      <c r="T23" s="436"/>
      <c r="U23" s="378"/>
      <c r="V23" s="3"/>
      <c r="W23" s="3"/>
      <c r="X23" s="3"/>
    </row>
    <row r="24" spans="1:24">
      <c r="A24" s="343"/>
      <c r="B24" s="360"/>
      <c r="C24" s="360"/>
      <c r="D24" s="360"/>
      <c r="E24" s="87" t="s">
        <v>60</v>
      </c>
      <c r="F24" s="76">
        <v>174</v>
      </c>
      <c r="G24" s="81">
        <v>160</v>
      </c>
      <c r="H24" s="81">
        <v>170</v>
      </c>
      <c r="I24" s="81">
        <v>200</v>
      </c>
      <c r="J24" s="81">
        <v>112</v>
      </c>
      <c r="K24" s="81">
        <v>125</v>
      </c>
      <c r="L24" s="81">
        <v>140</v>
      </c>
      <c r="M24" s="76">
        <f t="shared" si="6"/>
        <v>27.84</v>
      </c>
      <c r="N24" s="76">
        <f t="shared" si="7"/>
        <v>29.58</v>
      </c>
      <c r="O24" s="76">
        <f t="shared" si="8"/>
        <v>34.799999999999997</v>
      </c>
      <c r="P24" s="380"/>
      <c r="Q24" s="380"/>
      <c r="R24" s="380"/>
      <c r="S24" s="423"/>
      <c r="T24" s="436"/>
      <c r="U24" s="378"/>
      <c r="V24" s="3"/>
      <c r="W24" s="3"/>
      <c r="X24" s="3"/>
    </row>
    <row r="25" spans="1:24">
      <c r="A25" s="343"/>
      <c r="B25" s="360"/>
      <c r="C25" s="360"/>
      <c r="D25" s="360"/>
      <c r="E25" s="87" t="s">
        <v>52</v>
      </c>
      <c r="F25" s="76">
        <v>420</v>
      </c>
      <c r="G25" s="81">
        <v>8</v>
      </c>
      <c r="H25" s="81">
        <v>10</v>
      </c>
      <c r="I25" s="81">
        <v>10</v>
      </c>
      <c r="J25" s="81">
        <v>8</v>
      </c>
      <c r="K25" s="81">
        <v>10</v>
      </c>
      <c r="L25" s="81">
        <v>10</v>
      </c>
      <c r="M25" s="76">
        <f t="shared" si="6"/>
        <v>3.36</v>
      </c>
      <c r="N25" s="76">
        <f t="shared" si="7"/>
        <v>4.2</v>
      </c>
      <c r="O25" s="76">
        <f t="shared" si="8"/>
        <v>4.2</v>
      </c>
      <c r="P25" s="380"/>
      <c r="Q25" s="380"/>
      <c r="R25" s="380"/>
      <c r="S25" s="423"/>
      <c r="T25" s="436"/>
      <c r="U25" s="378"/>
      <c r="V25" s="3"/>
      <c r="W25" s="3"/>
      <c r="X25" s="3"/>
    </row>
    <row r="26" spans="1:24">
      <c r="A26" s="343"/>
      <c r="B26" s="360"/>
      <c r="C26" s="360"/>
      <c r="D26" s="360"/>
      <c r="E26" s="87" t="s">
        <v>90</v>
      </c>
      <c r="F26" s="76">
        <v>159</v>
      </c>
      <c r="G26" s="81">
        <v>3</v>
      </c>
      <c r="H26" s="81">
        <v>3</v>
      </c>
      <c r="I26" s="81">
        <v>5</v>
      </c>
      <c r="J26" s="81">
        <v>3</v>
      </c>
      <c r="K26" s="81">
        <v>3</v>
      </c>
      <c r="L26" s="81">
        <v>5</v>
      </c>
      <c r="M26" s="76">
        <f t="shared" si="6"/>
        <v>0.47699999999999998</v>
      </c>
      <c r="N26" s="76">
        <f t="shared" si="7"/>
        <v>0.47699999999999998</v>
      </c>
      <c r="O26" s="76">
        <f t="shared" si="8"/>
        <v>0.79500000000000004</v>
      </c>
      <c r="P26" s="380"/>
      <c r="Q26" s="380"/>
      <c r="R26" s="380"/>
      <c r="S26" s="423"/>
      <c r="T26" s="436"/>
      <c r="U26" s="378"/>
      <c r="V26" s="3"/>
      <c r="W26" s="3"/>
      <c r="X26" s="3"/>
    </row>
    <row r="27" spans="1:24">
      <c r="A27" s="343"/>
      <c r="B27" s="360"/>
      <c r="C27" s="360"/>
      <c r="D27" s="360"/>
      <c r="E27" s="87" t="s">
        <v>76</v>
      </c>
      <c r="F27" s="76">
        <v>2103</v>
      </c>
      <c r="G27" s="81">
        <v>5</v>
      </c>
      <c r="H27" s="81">
        <v>10</v>
      </c>
      <c r="I27" s="81">
        <v>10</v>
      </c>
      <c r="J27" s="81">
        <v>5</v>
      </c>
      <c r="K27" s="81">
        <v>10</v>
      </c>
      <c r="L27" s="81">
        <v>10</v>
      </c>
      <c r="M27" s="76">
        <f t="shared" si="6"/>
        <v>10.515000000000001</v>
      </c>
      <c r="N27" s="76">
        <f t="shared" si="7"/>
        <v>21.03</v>
      </c>
      <c r="O27" s="76">
        <f t="shared" si="8"/>
        <v>21.03</v>
      </c>
      <c r="P27" s="380"/>
      <c r="Q27" s="380"/>
      <c r="R27" s="380"/>
      <c r="S27" s="423"/>
      <c r="T27" s="436"/>
      <c r="U27" s="378"/>
      <c r="V27" s="3"/>
      <c r="W27" s="3"/>
      <c r="X27" s="3"/>
    </row>
    <row r="28" spans="1:24">
      <c r="A28" s="343"/>
      <c r="B28" s="360"/>
      <c r="C28" s="360"/>
      <c r="D28" s="360"/>
      <c r="E28" s="74" t="s">
        <v>34</v>
      </c>
      <c r="F28" s="76">
        <v>160</v>
      </c>
      <c r="G28" s="90">
        <v>10</v>
      </c>
      <c r="H28" s="90">
        <v>12</v>
      </c>
      <c r="I28" s="81">
        <v>12</v>
      </c>
      <c r="J28" s="81">
        <v>9</v>
      </c>
      <c r="K28" s="81">
        <v>11</v>
      </c>
      <c r="L28" s="81">
        <v>11</v>
      </c>
      <c r="M28" s="76">
        <f t="shared" si="6"/>
        <v>1.6</v>
      </c>
      <c r="N28" s="76">
        <f t="shared" si="7"/>
        <v>1.92</v>
      </c>
      <c r="O28" s="76">
        <f t="shared" si="8"/>
        <v>1.92</v>
      </c>
      <c r="P28" s="380"/>
      <c r="Q28" s="380"/>
      <c r="R28" s="380"/>
      <c r="S28" s="423"/>
      <c r="T28" s="436"/>
      <c r="U28" s="378"/>
      <c r="V28" s="3"/>
      <c r="W28" s="3"/>
      <c r="X28" s="3"/>
    </row>
    <row r="29" spans="1:24">
      <c r="A29" s="343"/>
      <c r="B29" s="360"/>
      <c r="C29" s="360"/>
      <c r="D29" s="360"/>
      <c r="E29" s="128" t="s">
        <v>77</v>
      </c>
      <c r="F29" s="76">
        <v>1345</v>
      </c>
      <c r="G29" s="90">
        <v>3</v>
      </c>
      <c r="H29" s="90">
        <v>3</v>
      </c>
      <c r="I29" s="84">
        <v>3</v>
      </c>
      <c r="J29" s="90">
        <v>3</v>
      </c>
      <c r="K29" s="90">
        <v>3</v>
      </c>
      <c r="L29" s="84">
        <v>3</v>
      </c>
      <c r="M29" s="76">
        <f t="shared" si="6"/>
        <v>4.0350000000000001</v>
      </c>
      <c r="N29" s="76">
        <f t="shared" si="7"/>
        <v>4.0350000000000001</v>
      </c>
      <c r="O29" s="76">
        <f t="shared" si="8"/>
        <v>4.0350000000000001</v>
      </c>
      <c r="P29" s="380"/>
      <c r="Q29" s="380"/>
      <c r="R29" s="380"/>
      <c r="S29" s="423"/>
      <c r="T29" s="436"/>
      <c r="U29" s="378"/>
      <c r="V29" s="3"/>
      <c r="W29" s="3"/>
      <c r="X29" s="3"/>
    </row>
    <row r="30" spans="1:24">
      <c r="A30" s="343"/>
      <c r="B30" s="360"/>
      <c r="C30" s="360"/>
      <c r="D30" s="360"/>
      <c r="E30" s="74" t="s">
        <v>10</v>
      </c>
      <c r="F30" s="76">
        <v>169</v>
      </c>
      <c r="G30" s="81">
        <v>25</v>
      </c>
      <c r="H30" s="81">
        <v>20</v>
      </c>
      <c r="I30" s="81">
        <v>30</v>
      </c>
      <c r="J30" s="81">
        <v>20</v>
      </c>
      <c r="K30" s="81">
        <v>17</v>
      </c>
      <c r="L30" s="81">
        <v>25</v>
      </c>
      <c r="M30" s="76">
        <f t="shared" si="6"/>
        <v>4.2249999999999996</v>
      </c>
      <c r="N30" s="76">
        <f t="shared" si="7"/>
        <v>3.38</v>
      </c>
      <c r="O30" s="76">
        <f t="shared" si="8"/>
        <v>5.07</v>
      </c>
      <c r="P30" s="380"/>
      <c r="Q30" s="380"/>
      <c r="R30" s="380"/>
      <c r="S30" s="423"/>
      <c r="T30" s="436"/>
      <c r="U30" s="378"/>
      <c r="V30" s="3"/>
      <c r="W30" s="3"/>
      <c r="X30" s="3"/>
    </row>
    <row r="31" spans="1:24" ht="15.75">
      <c r="A31" s="343"/>
      <c r="B31" s="360"/>
      <c r="C31" s="360"/>
      <c r="D31" s="360"/>
      <c r="E31" s="75" t="s">
        <v>28</v>
      </c>
      <c r="F31" s="76">
        <v>80</v>
      </c>
      <c r="G31" s="84">
        <v>0.1</v>
      </c>
      <c r="H31" s="84">
        <v>0.1</v>
      </c>
      <c r="I31" s="84">
        <v>0.1</v>
      </c>
      <c r="J31" s="84">
        <v>0.1</v>
      </c>
      <c r="K31" s="84">
        <v>0.1</v>
      </c>
      <c r="L31" s="84">
        <v>0.1</v>
      </c>
      <c r="M31" s="76">
        <f t="shared" si="6"/>
        <v>8.0000000000000002E-3</v>
      </c>
      <c r="N31" s="76">
        <f t="shared" si="7"/>
        <v>8.0000000000000002E-3</v>
      </c>
      <c r="O31" s="76">
        <f t="shared" si="8"/>
        <v>8.0000000000000002E-3</v>
      </c>
      <c r="P31" s="380"/>
      <c r="Q31" s="380"/>
      <c r="R31" s="380"/>
      <c r="S31" s="423"/>
      <c r="T31" s="437"/>
      <c r="U31" s="379"/>
      <c r="V31" s="3"/>
      <c r="W31" s="3"/>
      <c r="X31" s="3"/>
    </row>
    <row r="32" spans="1:24" ht="15.75">
      <c r="A32" s="329" t="s">
        <v>93</v>
      </c>
      <c r="B32" s="404">
        <v>20</v>
      </c>
      <c r="C32" s="404">
        <v>20</v>
      </c>
      <c r="D32" s="404">
        <v>20</v>
      </c>
      <c r="E32" s="75" t="s">
        <v>76</v>
      </c>
      <c r="F32" s="76">
        <v>2103</v>
      </c>
      <c r="G32" s="84">
        <v>10</v>
      </c>
      <c r="H32" s="84">
        <v>10</v>
      </c>
      <c r="I32" s="84">
        <v>10</v>
      </c>
      <c r="J32" s="84">
        <v>10</v>
      </c>
      <c r="K32" s="84">
        <v>10</v>
      </c>
      <c r="L32" s="84">
        <v>10</v>
      </c>
      <c r="M32" s="198">
        <f t="shared" si="6"/>
        <v>21.03</v>
      </c>
      <c r="N32" s="198">
        <f t="shared" si="7"/>
        <v>21.03</v>
      </c>
      <c r="O32" s="210">
        <f t="shared" si="8"/>
        <v>21.03</v>
      </c>
      <c r="P32" s="374">
        <f>SUM(M32:M34)</f>
        <v>31.868000000000002</v>
      </c>
      <c r="Q32" s="374">
        <f>SUM(N32:N34)</f>
        <v>31.868000000000002</v>
      </c>
      <c r="R32" s="374">
        <f>SUM(O32:O34)</f>
        <v>31.868000000000002</v>
      </c>
      <c r="S32" s="377">
        <f>P32*1.5</f>
        <v>47.802000000000007</v>
      </c>
      <c r="T32" s="377">
        <f>Q32*1.5</f>
        <v>47.802000000000007</v>
      </c>
      <c r="U32" s="383">
        <f>R32*1.5</f>
        <v>47.802000000000007</v>
      </c>
      <c r="V32" s="3"/>
      <c r="W32" s="3"/>
      <c r="X32" s="3"/>
    </row>
    <row r="33" spans="1:24" ht="15.75">
      <c r="A33" s="330"/>
      <c r="B33" s="372"/>
      <c r="C33" s="372"/>
      <c r="D33" s="372"/>
      <c r="E33" s="75" t="s">
        <v>75</v>
      </c>
      <c r="F33" s="76">
        <v>159</v>
      </c>
      <c r="G33" s="84">
        <v>2</v>
      </c>
      <c r="H33" s="84">
        <v>2</v>
      </c>
      <c r="I33" s="84">
        <v>2</v>
      </c>
      <c r="J33" s="84">
        <v>2</v>
      </c>
      <c r="K33" s="84">
        <v>2</v>
      </c>
      <c r="L33" s="84">
        <v>2</v>
      </c>
      <c r="M33" s="198">
        <f t="shared" si="6"/>
        <v>0.318</v>
      </c>
      <c r="N33" s="198">
        <f t="shared" si="7"/>
        <v>0.318</v>
      </c>
      <c r="O33" s="210">
        <f t="shared" si="8"/>
        <v>0.318</v>
      </c>
      <c r="P33" s="375"/>
      <c r="Q33" s="375"/>
      <c r="R33" s="375"/>
      <c r="S33" s="378"/>
      <c r="T33" s="378"/>
      <c r="U33" s="390"/>
      <c r="V33" s="3"/>
      <c r="W33" s="3"/>
      <c r="X33" s="3"/>
    </row>
    <row r="34" spans="1:24" ht="15.75">
      <c r="A34" s="330"/>
      <c r="B34" s="372"/>
      <c r="C34" s="372"/>
      <c r="D34" s="372"/>
      <c r="E34" s="129" t="s">
        <v>14</v>
      </c>
      <c r="F34" s="198">
        <v>5260</v>
      </c>
      <c r="G34" s="84">
        <v>2</v>
      </c>
      <c r="H34" s="84">
        <v>2</v>
      </c>
      <c r="I34" s="84">
        <v>2</v>
      </c>
      <c r="J34" s="84">
        <v>2</v>
      </c>
      <c r="K34" s="84">
        <v>2</v>
      </c>
      <c r="L34" s="84">
        <v>2</v>
      </c>
      <c r="M34" s="198">
        <f t="shared" si="6"/>
        <v>10.52</v>
      </c>
      <c r="N34" s="198">
        <f t="shared" si="7"/>
        <v>10.52</v>
      </c>
      <c r="O34" s="210">
        <f t="shared" si="8"/>
        <v>10.52</v>
      </c>
      <c r="P34" s="376"/>
      <c r="Q34" s="376"/>
      <c r="R34" s="376"/>
      <c r="S34" s="379"/>
      <c r="T34" s="379"/>
      <c r="U34" s="384"/>
      <c r="V34" s="3"/>
      <c r="W34" s="3"/>
      <c r="X34" s="3"/>
    </row>
    <row r="35" spans="1:24">
      <c r="A35" s="343" t="s">
        <v>36</v>
      </c>
      <c r="B35" s="371">
        <v>200</v>
      </c>
      <c r="C35" s="371">
        <v>200</v>
      </c>
      <c r="D35" s="371">
        <v>200</v>
      </c>
      <c r="E35" s="74" t="s">
        <v>37</v>
      </c>
      <c r="F35" s="76">
        <v>751</v>
      </c>
      <c r="G35" s="90">
        <v>143</v>
      </c>
      <c r="H35" s="90">
        <v>143</v>
      </c>
      <c r="I35" s="90">
        <v>143</v>
      </c>
      <c r="J35" s="90">
        <v>100</v>
      </c>
      <c r="K35" s="90">
        <v>100</v>
      </c>
      <c r="L35" s="90">
        <v>100</v>
      </c>
      <c r="M35" s="76">
        <f t="shared" si="6"/>
        <v>107.393</v>
      </c>
      <c r="N35" s="76">
        <f t="shared" si="7"/>
        <v>107.393</v>
      </c>
      <c r="O35" s="76">
        <f t="shared" si="8"/>
        <v>107.393</v>
      </c>
      <c r="P35" s="380">
        <f>SUM(M35:M36)</f>
        <v>108.66800000000001</v>
      </c>
      <c r="Q35" s="380">
        <f>SUM(N35:N36)</f>
        <v>108.66800000000001</v>
      </c>
      <c r="R35" s="380">
        <f>SUM(O35:O36)</f>
        <v>108.66800000000001</v>
      </c>
      <c r="S35" s="423">
        <f>P35*1.5</f>
        <v>163.00200000000001</v>
      </c>
      <c r="T35" s="435">
        <f>Q35*1.5</f>
        <v>163.00200000000001</v>
      </c>
      <c r="U35" s="377">
        <f>R35*1.5</f>
        <v>163.00200000000001</v>
      </c>
      <c r="V35" s="3"/>
      <c r="W35" s="3"/>
      <c r="X35" s="3"/>
    </row>
    <row r="36" spans="1:24">
      <c r="A36" s="343"/>
      <c r="B36" s="371"/>
      <c r="C36" s="371"/>
      <c r="D36" s="371"/>
      <c r="E36" s="116" t="s">
        <v>38</v>
      </c>
      <c r="F36" s="76">
        <v>425</v>
      </c>
      <c r="G36" s="81">
        <v>3</v>
      </c>
      <c r="H36" s="81">
        <v>3</v>
      </c>
      <c r="I36" s="81">
        <v>3</v>
      </c>
      <c r="J36" s="81">
        <v>3</v>
      </c>
      <c r="K36" s="81">
        <v>3</v>
      </c>
      <c r="L36" s="81">
        <v>3</v>
      </c>
      <c r="M36" s="76">
        <f t="shared" si="6"/>
        <v>1.2749999999999999</v>
      </c>
      <c r="N36" s="76">
        <f t="shared" si="7"/>
        <v>1.2749999999999999</v>
      </c>
      <c r="O36" s="76">
        <f t="shared" si="8"/>
        <v>1.2749999999999999</v>
      </c>
      <c r="P36" s="380"/>
      <c r="Q36" s="380"/>
      <c r="R36" s="380"/>
      <c r="S36" s="423"/>
      <c r="T36" s="437"/>
      <c r="U36" s="379"/>
      <c r="V36" s="3"/>
      <c r="W36" s="3"/>
      <c r="X36" s="3"/>
    </row>
    <row r="37" spans="1:24" ht="30.75" thickBot="1">
      <c r="A37" s="92" t="s">
        <v>110</v>
      </c>
      <c r="B37" s="93">
        <v>30</v>
      </c>
      <c r="C37" s="93">
        <v>50</v>
      </c>
      <c r="D37" s="93">
        <v>50</v>
      </c>
      <c r="E37" s="94" t="s">
        <v>110</v>
      </c>
      <c r="F37" s="90">
        <v>440</v>
      </c>
      <c r="G37" s="81">
        <v>30</v>
      </c>
      <c r="H37" s="81">
        <v>50</v>
      </c>
      <c r="I37" s="81">
        <v>50</v>
      </c>
      <c r="J37" s="81">
        <v>30</v>
      </c>
      <c r="K37" s="81">
        <v>50</v>
      </c>
      <c r="L37" s="81">
        <v>50</v>
      </c>
      <c r="M37" s="76">
        <f t="shared" si="6"/>
        <v>13.2</v>
      </c>
      <c r="N37" s="76">
        <f t="shared" si="7"/>
        <v>22</v>
      </c>
      <c r="O37" s="76">
        <f t="shared" si="8"/>
        <v>22</v>
      </c>
      <c r="P37" s="198">
        <f>SUM(M37)</f>
        <v>13.2</v>
      </c>
      <c r="Q37" s="198">
        <f>SUM(N37)</f>
        <v>22</v>
      </c>
      <c r="R37" s="198">
        <f>SUM(O37)</f>
        <v>22</v>
      </c>
      <c r="S37" s="201">
        <f>P37*1.5</f>
        <v>19.799999999999997</v>
      </c>
      <c r="T37" s="215">
        <f>Q37*1.5</f>
        <v>33</v>
      </c>
      <c r="U37" s="200">
        <f>R37*1.5</f>
        <v>33</v>
      </c>
      <c r="V37" s="3"/>
      <c r="W37" s="3"/>
      <c r="X37" s="3"/>
    </row>
    <row r="38" spans="1:24" ht="15.75" thickBot="1">
      <c r="A38" s="364"/>
      <c r="B38" s="365"/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  <c r="N38" s="365"/>
      <c r="O38" s="365"/>
      <c r="P38" s="113">
        <f t="shared" ref="P38:U38" si="9">SUM(P22:P37)</f>
        <v>549.89599999999996</v>
      </c>
      <c r="Q38" s="130">
        <f t="shared" si="9"/>
        <v>610.14599999999996</v>
      </c>
      <c r="R38" s="130">
        <f t="shared" si="9"/>
        <v>671.09400000000005</v>
      </c>
      <c r="S38" s="131">
        <f t="shared" si="9"/>
        <v>824.84400000000005</v>
      </c>
      <c r="T38" s="221">
        <f t="shared" si="9"/>
        <v>915.21900000000005</v>
      </c>
      <c r="U38" s="131">
        <f t="shared" si="9"/>
        <v>1006.6410000000001</v>
      </c>
      <c r="V38" s="3"/>
      <c r="W38" s="3"/>
      <c r="X38" s="3"/>
    </row>
    <row r="39" spans="1:24">
      <c r="A39" s="401" t="s">
        <v>33</v>
      </c>
      <c r="B39" s="358"/>
      <c r="C39" s="358"/>
      <c r="D39" s="358"/>
      <c r="E39" s="358"/>
      <c r="F39" s="358"/>
      <c r="G39" s="358"/>
      <c r="H39" s="358"/>
      <c r="I39" s="358"/>
      <c r="J39" s="358"/>
      <c r="K39" s="358"/>
      <c r="L39" s="358"/>
      <c r="M39" s="358"/>
      <c r="N39" s="358"/>
      <c r="O39" s="358"/>
      <c r="P39" s="358"/>
      <c r="Q39" s="358"/>
      <c r="R39" s="358"/>
      <c r="S39" s="358"/>
      <c r="T39" s="358"/>
      <c r="U39" s="358"/>
      <c r="V39" s="3"/>
      <c r="W39" s="3"/>
      <c r="X39" s="3"/>
    </row>
    <row r="40" spans="1:2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>
      <c r="A41" s="343" t="s">
        <v>146</v>
      </c>
      <c r="B41" s="360">
        <v>70</v>
      </c>
      <c r="C41" s="360">
        <v>90</v>
      </c>
      <c r="D41" s="360">
        <v>100</v>
      </c>
      <c r="E41" s="101" t="s">
        <v>100</v>
      </c>
      <c r="F41" s="76">
        <v>1900</v>
      </c>
      <c r="G41" s="81">
        <v>80</v>
      </c>
      <c r="H41" s="81">
        <v>90</v>
      </c>
      <c r="I41" s="81">
        <v>100</v>
      </c>
      <c r="J41" s="81">
        <v>75</v>
      </c>
      <c r="K41" s="81">
        <v>85</v>
      </c>
      <c r="L41" s="81">
        <v>90</v>
      </c>
      <c r="M41" s="76">
        <f>G41*F41/1000</f>
        <v>152</v>
      </c>
      <c r="N41" s="76">
        <f>H41*F41/1000</f>
        <v>171</v>
      </c>
      <c r="O41" s="91">
        <f>I41*F41/1000</f>
        <v>190</v>
      </c>
      <c r="P41" s="374">
        <f>SUM(M41:M46)</f>
        <v>162.77600000000001</v>
      </c>
      <c r="Q41" s="374">
        <f>SUM(N41:N46)</f>
        <v>187.28200000000001</v>
      </c>
      <c r="R41" s="374">
        <f>SUM(O41:O46)</f>
        <v>209.11099999999999</v>
      </c>
      <c r="S41" s="383">
        <f>P41*1.5</f>
        <v>244.16400000000002</v>
      </c>
      <c r="T41" s="435">
        <f>Q41*1.5</f>
        <v>280.923</v>
      </c>
      <c r="U41" s="377">
        <f>R41*1.5</f>
        <v>313.66649999999998</v>
      </c>
      <c r="V41" s="3"/>
      <c r="W41" s="3"/>
      <c r="X41" s="3"/>
    </row>
    <row r="42" spans="1:24">
      <c r="A42" s="343"/>
      <c r="B42" s="360"/>
      <c r="C42" s="360"/>
      <c r="D42" s="360"/>
      <c r="E42" s="74" t="s">
        <v>62</v>
      </c>
      <c r="F42" s="76">
        <v>426</v>
      </c>
      <c r="G42" s="90">
        <v>7</v>
      </c>
      <c r="H42" s="90">
        <v>12</v>
      </c>
      <c r="I42" s="84">
        <v>15</v>
      </c>
      <c r="J42" s="90">
        <v>7</v>
      </c>
      <c r="K42" s="90">
        <v>12</v>
      </c>
      <c r="L42" s="84">
        <v>15</v>
      </c>
      <c r="M42" s="76">
        <f>G42*F42/1000</f>
        <v>2.9820000000000002</v>
      </c>
      <c r="N42" s="76">
        <f>H42*F42/1000</f>
        <v>5.1120000000000001</v>
      </c>
      <c r="O42" s="91">
        <f>I42*F42/1000</f>
        <v>6.39</v>
      </c>
      <c r="P42" s="375"/>
      <c r="Q42" s="375"/>
      <c r="R42" s="375"/>
      <c r="S42" s="390"/>
      <c r="T42" s="436"/>
      <c r="U42" s="378"/>
      <c r="V42" s="3"/>
      <c r="W42" s="3"/>
      <c r="X42" s="3"/>
    </row>
    <row r="43" spans="1:24">
      <c r="A43" s="343"/>
      <c r="B43" s="360"/>
      <c r="C43" s="360"/>
      <c r="D43" s="360"/>
      <c r="E43" s="74" t="s">
        <v>96</v>
      </c>
      <c r="F43" s="76">
        <v>517</v>
      </c>
      <c r="G43" s="90">
        <v>5</v>
      </c>
      <c r="H43" s="90">
        <v>5</v>
      </c>
      <c r="I43" s="84">
        <v>5</v>
      </c>
      <c r="J43" s="90">
        <v>5</v>
      </c>
      <c r="K43" s="90">
        <v>5</v>
      </c>
      <c r="L43" s="84">
        <v>5</v>
      </c>
      <c r="M43" s="76">
        <f>G43*F43/1000</f>
        <v>2.585</v>
      </c>
      <c r="N43" s="76">
        <f>H43*F43/1000</f>
        <v>2.585</v>
      </c>
      <c r="O43" s="91">
        <f>I43*F43/1000</f>
        <v>2.585</v>
      </c>
      <c r="P43" s="375"/>
      <c r="Q43" s="375"/>
      <c r="R43" s="375"/>
      <c r="S43" s="390"/>
      <c r="T43" s="436"/>
      <c r="U43" s="378"/>
      <c r="V43" s="3"/>
      <c r="W43" s="3"/>
      <c r="X43" s="3"/>
    </row>
    <row r="44" spans="1:24">
      <c r="A44" s="343"/>
      <c r="B44" s="360"/>
      <c r="C44" s="360"/>
      <c r="D44" s="360"/>
      <c r="E44" s="102" t="s">
        <v>11</v>
      </c>
      <c r="F44" s="202">
        <v>160</v>
      </c>
      <c r="G44" s="90">
        <v>7</v>
      </c>
      <c r="H44" s="90">
        <v>12</v>
      </c>
      <c r="I44" s="81">
        <v>15</v>
      </c>
      <c r="J44" s="90">
        <v>5</v>
      </c>
      <c r="K44" s="90">
        <v>10</v>
      </c>
      <c r="L44" s="84">
        <v>12</v>
      </c>
      <c r="M44" s="76">
        <f>G44*F43/1000</f>
        <v>3.6190000000000002</v>
      </c>
      <c r="N44" s="76">
        <f>H44*F43/1000</f>
        <v>6.2039999999999997</v>
      </c>
      <c r="O44" s="91">
        <f>I44*F43/1000</f>
        <v>7.7549999999999999</v>
      </c>
      <c r="P44" s="375"/>
      <c r="Q44" s="375"/>
      <c r="R44" s="375"/>
      <c r="S44" s="390"/>
      <c r="T44" s="436"/>
      <c r="U44" s="378"/>
      <c r="V44" s="3"/>
      <c r="W44" s="3"/>
      <c r="X44" s="3"/>
    </row>
    <row r="45" spans="1:24">
      <c r="A45" s="343"/>
      <c r="B45" s="360"/>
      <c r="C45" s="360"/>
      <c r="D45" s="360"/>
      <c r="E45" s="74" t="s">
        <v>12</v>
      </c>
      <c r="F45" s="76">
        <v>791</v>
      </c>
      <c r="G45" s="84">
        <v>2</v>
      </c>
      <c r="H45" s="84">
        <v>3</v>
      </c>
      <c r="I45" s="84">
        <v>3</v>
      </c>
      <c r="J45" s="84">
        <v>2</v>
      </c>
      <c r="K45" s="84">
        <v>3</v>
      </c>
      <c r="L45" s="84">
        <v>3</v>
      </c>
      <c r="M45" s="76">
        <f t="shared" ref="M45:M57" si="10">G45*F45/1000</f>
        <v>1.5820000000000001</v>
      </c>
      <c r="N45" s="76">
        <f t="shared" ref="N45:N57" si="11">H45*F45/1000</f>
        <v>2.3730000000000002</v>
      </c>
      <c r="O45" s="91">
        <f t="shared" ref="O45:O57" si="12">I45*F45/1000</f>
        <v>2.3730000000000002</v>
      </c>
      <c r="P45" s="375"/>
      <c r="Q45" s="375"/>
      <c r="R45" s="375"/>
      <c r="S45" s="390"/>
      <c r="T45" s="436"/>
      <c r="U45" s="378"/>
      <c r="V45" s="3"/>
      <c r="W45" s="3"/>
      <c r="X45" s="3"/>
    </row>
    <row r="46" spans="1:24" ht="15.75">
      <c r="A46" s="343"/>
      <c r="B46" s="360"/>
      <c r="C46" s="360"/>
      <c r="D46" s="360"/>
      <c r="E46" s="75" t="s">
        <v>28</v>
      </c>
      <c r="F46" s="76">
        <v>80</v>
      </c>
      <c r="G46" s="84">
        <v>0.1</v>
      </c>
      <c r="H46" s="84">
        <v>0.1</v>
      </c>
      <c r="I46" s="84">
        <v>0.1</v>
      </c>
      <c r="J46" s="84">
        <v>0.1</v>
      </c>
      <c r="K46" s="84">
        <v>0.1</v>
      </c>
      <c r="L46" s="84">
        <v>0.1</v>
      </c>
      <c r="M46" s="76">
        <f t="shared" si="10"/>
        <v>8.0000000000000002E-3</v>
      </c>
      <c r="N46" s="76">
        <f t="shared" si="11"/>
        <v>8.0000000000000002E-3</v>
      </c>
      <c r="O46" s="91">
        <f t="shared" si="12"/>
        <v>8.0000000000000002E-3</v>
      </c>
      <c r="P46" s="376"/>
      <c r="Q46" s="376"/>
      <c r="R46" s="376"/>
      <c r="S46" s="384"/>
      <c r="T46" s="437"/>
      <c r="U46" s="379"/>
      <c r="V46" s="3"/>
      <c r="W46" s="3"/>
      <c r="X46" s="3"/>
    </row>
    <row r="47" spans="1:24" ht="15.75">
      <c r="A47" s="329" t="s">
        <v>93</v>
      </c>
      <c r="B47" s="404">
        <v>20</v>
      </c>
      <c r="C47" s="404">
        <v>20</v>
      </c>
      <c r="D47" s="404">
        <v>20</v>
      </c>
      <c r="E47" s="75" t="s">
        <v>76</v>
      </c>
      <c r="F47" s="76">
        <v>2103</v>
      </c>
      <c r="G47" s="81">
        <v>10</v>
      </c>
      <c r="H47" s="81">
        <v>10</v>
      </c>
      <c r="I47" s="81">
        <v>10</v>
      </c>
      <c r="J47" s="81">
        <v>10</v>
      </c>
      <c r="K47" s="81">
        <v>10</v>
      </c>
      <c r="L47" s="81">
        <v>10</v>
      </c>
      <c r="M47" s="76">
        <f t="shared" si="10"/>
        <v>21.03</v>
      </c>
      <c r="N47" s="76">
        <f t="shared" si="11"/>
        <v>21.03</v>
      </c>
      <c r="O47" s="91">
        <f t="shared" si="12"/>
        <v>21.03</v>
      </c>
      <c r="P47" s="374">
        <f>SUM(M47:M49)</f>
        <v>31.868000000000002</v>
      </c>
      <c r="Q47" s="374">
        <f>SUM(N47:N49)</f>
        <v>31.868000000000002</v>
      </c>
      <c r="R47" s="374">
        <f>SUM(O47:O49)</f>
        <v>31.868000000000002</v>
      </c>
      <c r="S47" s="383">
        <f>P47*1.5</f>
        <v>47.802000000000007</v>
      </c>
      <c r="T47" s="435">
        <f>Q47*1.5</f>
        <v>47.802000000000007</v>
      </c>
      <c r="U47" s="377">
        <f>R47*1.5</f>
        <v>47.802000000000007</v>
      </c>
      <c r="V47" s="3"/>
      <c r="W47" s="3"/>
      <c r="X47" s="3"/>
    </row>
    <row r="48" spans="1:24" ht="15.75">
      <c r="A48" s="330"/>
      <c r="B48" s="372"/>
      <c r="C48" s="372"/>
      <c r="D48" s="372"/>
      <c r="E48" s="75" t="s">
        <v>75</v>
      </c>
      <c r="F48" s="76">
        <v>159</v>
      </c>
      <c r="G48" s="81">
        <v>2</v>
      </c>
      <c r="H48" s="81">
        <v>2</v>
      </c>
      <c r="I48" s="81">
        <v>2</v>
      </c>
      <c r="J48" s="81">
        <v>2</v>
      </c>
      <c r="K48" s="81">
        <v>2</v>
      </c>
      <c r="L48" s="81">
        <v>2</v>
      </c>
      <c r="M48" s="76">
        <f t="shared" si="10"/>
        <v>0.318</v>
      </c>
      <c r="N48" s="76">
        <f t="shared" si="11"/>
        <v>0.318</v>
      </c>
      <c r="O48" s="91">
        <f t="shared" si="12"/>
        <v>0.318</v>
      </c>
      <c r="P48" s="375"/>
      <c r="Q48" s="375"/>
      <c r="R48" s="375"/>
      <c r="S48" s="390"/>
      <c r="T48" s="436"/>
      <c r="U48" s="378"/>
      <c r="V48" s="3"/>
      <c r="W48" s="3"/>
      <c r="X48" s="3"/>
    </row>
    <row r="49" spans="1:24" ht="15.75">
      <c r="A49" s="330"/>
      <c r="B49" s="372"/>
      <c r="C49" s="372"/>
      <c r="D49" s="372"/>
      <c r="E49" s="75" t="s">
        <v>14</v>
      </c>
      <c r="F49" s="76">
        <v>5260</v>
      </c>
      <c r="G49" s="81">
        <v>2</v>
      </c>
      <c r="H49" s="81">
        <v>2</v>
      </c>
      <c r="I49" s="81">
        <v>2</v>
      </c>
      <c r="J49" s="81">
        <v>2</v>
      </c>
      <c r="K49" s="81">
        <v>2</v>
      </c>
      <c r="L49" s="81">
        <v>2</v>
      </c>
      <c r="M49" s="76">
        <f t="shared" si="10"/>
        <v>10.52</v>
      </c>
      <c r="N49" s="76">
        <f t="shared" si="11"/>
        <v>10.52</v>
      </c>
      <c r="O49" s="91">
        <f t="shared" si="12"/>
        <v>10.52</v>
      </c>
      <c r="P49" s="376"/>
      <c r="Q49" s="376"/>
      <c r="R49" s="376"/>
      <c r="S49" s="384"/>
      <c r="T49" s="437"/>
      <c r="U49" s="379"/>
      <c r="V49" s="3"/>
      <c r="W49" s="3"/>
      <c r="X49" s="3"/>
    </row>
    <row r="50" spans="1:24" ht="15.75" customHeight="1">
      <c r="A50" s="329" t="s">
        <v>147</v>
      </c>
      <c r="B50" s="404">
        <v>130</v>
      </c>
      <c r="C50" s="404">
        <v>150</v>
      </c>
      <c r="D50" s="404">
        <v>180</v>
      </c>
      <c r="E50" s="85" t="s">
        <v>69</v>
      </c>
      <c r="F50" s="76">
        <v>396</v>
      </c>
      <c r="G50" s="81">
        <v>54</v>
      </c>
      <c r="H50" s="81">
        <v>63</v>
      </c>
      <c r="I50" s="81">
        <v>75</v>
      </c>
      <c r="J50" s="81">
        <v>54</v>
      </c>
      <c r="K50" s="81">
        <v>63</v>
      </c>
      <c r="L50" s="81">
        <v>75</v>
      </c>
      <c r="M50" s="76">
        <f t="shared" si="10"/>
        <v>21.384</v>
      </c>
      <c r="N50" s="76">
        <f t="shared" si="11"/>
        <v>24.948</v>
      </c>
      <c r="O50" s="91">
        <f t="shared" si="12"/>
        <v>29.7</v>
      </c>
      <c r="P50" s="374">
        <f>SUM(M50:M52)</f>
        <v>37.172000000000004</v>
      </c>
      <c r="Q50" s="374">
        <f>SUM(N50:N52)</f>
        <v>51.256000000000007</v>
      </c>
      <c r="R50" s="374">
        <f>SUM(O50:O52)</f>
        <v>66.527999999999992</v>
      </c>
      <c r="S50" s="377">
        <f>P50*1.5</f>
        <v>55.75800000000001</v>
      </c>
      <c r="T50" s="377">
        <f>Q50*1.5</f>
        <v>76.884000000000015</v>
      </c>
      <c r="U50" s="383">
        <f>R50*1.5</f>
        <v>99.791999999999987</v>
      </c>
      <c r="V50" s="3"/>
      <c r="W50" s="3"/>
      <c r="X50" s="3"/>
    </row>
    <row r="51" spans="1:24" ht="15.75" customHeight="1">
      <c r="A51" s="330"/>
      <c r="B51" s="372"/>
      <c r="C51" s="372"/>
      <c r="D51" s="372"/>
      <c r="E51" s="153" t="s">
        <v>14</v>
      </c>
      <c r="F51" s="154">
        <v>5260</v>
      </c>
      <c r="G51" s="81">
        <v>3</v>
      </c>
      <c r="H51" s="81">
        <v>5</v>
      </c>
      <c r="I51" s="81">
        <v>7</v>
      </c>
      <c r="J51" s="81">
        <v>3</v>
      </c>
      <c r="K51" s="81">
        <v>5</v>
      </c>
      <c r="L51" s="81">
        <v>7</v>
      </c>
      <c r="M51" s="76">
        <f t="shared" si="10"/>
        <v>15.78</v>
      </c>
      <c r="N51" s="76">
        <f t="shared" si="11"/>
        <v>26.3</v>
      </c>
      <c r="O51" s="91">
        <f t="shared" si="12"/>
        <v>36.82</v>
      </c>
      <c r="P51" s="375"/>
      <c r="Q51" s="375"/>
      <c r="R51" s="375"/>
      <c r="S51" s="378"/>
      <c r="T51" s="378"/>
      <c r="U51" s="390"/>
      <c r="V51" s="3"/>
      <c r="W51" s="3"/>
      <c r="X51" s="3"/>
    </row>
    <row r="52" spans="1:24" ht="15" customHeight="1" thickBot="1">
      <c r="A52" s="370"/>
      <c r="B52" s="373"/>
      <c r="C52" s="373"/>
      <c r="D52" s="373"/>
      <c r="E52" s="85" t="s">
        <v>28</v>
      </c>
      <c r="F52" s="76">
        <v>80</v>
      </c>
      <c r="G52" s="84">
        <v>0.1</v>
      </c>
      <c r="H52" s="84">
        <v>0.1</v>
      </c>
      <c r="I52" s="84">
        <v>0.1</v>
      </c>
      <c r="J52" s="84">
        <v>0.1</v>
      </c>
      <c r="K52" s="84">
        <v>0.1</v>
      </c>
      <c r="L52" s="84">
        <v>0.1</v>
      </c>
      <c r="M52" s="76">
        <f t="shared" si="10"/>
        <v>8.0000000000000002E-3</v>
      </c>
      <c r="N52" s="76">
        <f t="shared" si="11"/>
        <v>8.0000000000000002E-3</v>
      </c>
      <c r="O52" s="91">
        <f t="shared" si="12"/>
        <v>8.0000000000000002E-3</v>
      </c>
      <c r="P52" s="376"/>
      <c r="Q52" s="376"/>
      <c r="R52" s="376"/>
      <c r="S52" s="379"/>
      <c r="T52" s="379"/>
      <c r="U52" s="384"/>
      <c r="V52" s="3"/>
      <c r="W52" s="3"/>
      <c r="X52" s="3"/>
    </row>
    <row r="53" spans="1:24" ht="36" customHeight="1">
      <c r="A53" s="45" t="s">
        <v>161</v>
      </c>
      <c r="B53" s="205">
        <v>20</v>
      </c>
      <c r="C53" s="205">
        <v>25</v>
      </c>
      <c r="D53" s="205">
        <v>30</v>
      </c>
      <c r="E53" s="45" t="s">
        <v>162</v>
      </c>
      <c r="F53" s="76">
        <v>1000</v>
      </c>
      <c r="G53" s="81">
        <v>22</v>
      </c>
      <c r="H53" s="81">
        <v>27</v>
      </c>
      <c r="I53" s="81">
        <v>32</v>
      </c>
      <c r="J53" s="81">
        <v>20</v>
      </c>
      <c r="K53" s="250">
        <v>25</v>
      </c>
      <c r="L53" s="250">
        <v>30</v>
      </c>
      <c r="M53" s="76">
        <f t="shared" si="10"/>
        <v>22</v>
      </c>
      <c r="N53" s="213">
        <f t="shared" si="11"/>
        <v>27</v>
      </c>
      <c r="O53" s="83">
        <f t="shared" si="12"/>
        <v>32</v>
      </c>
      <c r="P53" s="76">
        <f>M53</f>
        <v>22</v>
      </c>
      <c r="Q53" s="76">
        <f>N53</f>
        <v>27</v>
      </c>
      <c r="R53" s="76">
        <f>O53</f>
        <v>32</v>
      </c>
      <c r="S53" s="203">
        <f t="shared" ref="S53:U54" si="13">P53*1.5</f>
        <v>33</v>
      </c>
      <c r="T53" s="203">
        <f t="shared" si="13"/>
        <v>40.5</v>
      </c>
      <c r="U53" s="203">
        <f t="shared" si="13"/>
        <v>48</v>
      </c>
      <c r="V53" s="3"/>
      <c r="W53" s="3"/>
      <c r="X53" s="3"/>
    </row>
    <row r="54" spans="1:24" ht="15" customHeight="1">
      <c r="A54" s="343" t="s">
        <v>30</v>
      </c>
      <c r="B54" s="371">
        <v>200</v>
      </c>
      <c r="C54" s="371">
        <v>200</v>
      </c>
      <c r="D54" s="371">
        <v>200</v>
      </c>
      <c r="E54" s="74" t="s">
        <v>31</v>
      </c>
      <c r="F54" s="77">
        <v>1960</v>
      </c>
      <c r="G54" s="93">
        <v>30</v>
      </c>
      <c r="H54" s="93">
        <v>30</v>
      </c>
      <c r="I54" s="93">
        <v>30</v>
      </c>
      <c r="J54" s="93">
        <v>30</v>
      </c>
      <c r="K54" s="93">
        <v>30</v>
      </c>
      <c r="L54" s="93">
        <v>30</v>
      </c>
      <c r="M54" s="198">
        <f t="shared" si="10"/>
        <v>58.8</v>
      </c>
      <c r="N54" s="76">
        <f t="shared" si="11"/>
        <v>58.8</v>
      </c>
      <c r="O54" s="210">
        <f t="shared" si="12"/>
        <v>58.8</v>
      </c>
      <c r="P54" s="374">
        <f>SUM(M54:M55)</f>
        <v>60.074999999999996</v>
      </c>
      <c r="Q54" s="374">
        <f>SUM(N54:N55)</f>
        <v>60.074999999999996</v>
      </c>
      <c r="R54" s="374">
        <f>SUM(O54:O55)</f>
        <v>60.074999999999996</v>
      </c>
      <c r="S54" s="383">
        <f t="shared" si="13"/>
        <v>90.112499999999997</v>
      </c>
      <c r="T54" s="435">
        <f t="shared" si="13"/>
        <v>90.112499999999997</v>
      </c>
      <c r="U54" s="377">
        <f t="shared" si="13"/>
        <v>90.112499999999997</v>
      </c>
      <c r="V54" s="3"/>
      <c r="W54" s="3"/>
      <c r="X54" s="3"/>
    </row>
    <row r="55" spans="1:24" ht="15" customHeight="1">
      <c r="A55" s="343"/>
      <c r="B55" s="371"/>
      <c r="C55" s="371"/>
      <c r="D55" s="371"/>
      <c r="E55" s="74" t="s">
        <v>32</v>
      </c>
      <c r="F55" s="77">
        <v>425</v>
      </c>
      <c r="G55" s="93">
        <v>3</v>
      </c>
      <c r="H55" s="93">
        <v>3</v>
      </c>
      <c r="I55" s="93">
        <v>3</v>
      </c>
      <c r="J55" s="93">
        <v>3</v>
      </c>
      <c r="K55" s="93">
        <v>3</v>
      </c>
      <c r="L55" s="93">
        <v>3</v>
      </c>
      <c r="M55" s="198">
        <f t="shared" si="10"/>
        <v>1.2749999999999999</v>
      </c>
      <c r="N55" s="198">
        <f t="shared" si="11"/>
        <v>1.2749999999999999</v>
      </c>
      <c r="O55" s="210">
        <f t="shared" si="12"/>
        <v>1.2749999999999999</v>
      </c>
      <c r="P55" s="376"/>
      <c r="Q55" s="376"/>
      <c r="R55" s="376"/>
      <c r="S55" s="384"/>
      <c r="T55" s="437"/>
      <c r="U55" s="379"/>
      <c r="V55" s="3"/>
      <c r="W55" s="3"/>
      <c r="X55" s="3"/>
    </row>
    <row r="56" spans="1:24" ht="15" customHeight="1">
      <c r="A56" s="89" t="s">
        <v>158</v>
      </c>
      <c r="B56" s="90">
        <v>120</v>
      </c>
      <c r="C56" s="90">
        <v>120</v>
      </c>
      <c r="D56" s="90">
        <v>120</v>
      </c>
      <c r="E56" s="75" t="s">
        <v>51</v>
      </c>
      <c r="F56" s="76">
        <v>751</v>
      </c>
      <c r="G56" s="81">
        <v>150</v>
      </c>
      <c r="H56" s="81">
        <v>150</v>
      </c>
      <c r="I56" s="81">
        <v>150</v>
      </c>
      <c r="J56" s="81">
        <v>120</v>
      </c>
      <c r="K56" s="81">
        <v>120</v>
      </c>
      <c r="L56" s="81">
        <v>120</v>
      </c>
      <c r="M56" s="76">
        <f t="shared" si="10"/>
        <v>112.65</v>
      </c>
      <c r="N56" s="76">
        <f t="shared" si="11"/>
        <v>112.65</v>
      </c>
      <c r="O56" s="91">
        <f t="shared" si="12"/>
        <v>112.65</v>
      </c>
      <c r="P56" s="76">
        <f t="shared" ref="P56:R57" si="14">SUM(M56)</f>
        <v>112.65</v>
      </c>
      <c r="Q56" s="76">
        <f t="shared" si="14"/>
        <v>112.65</v>
      </c>
      <c r="R56" s="76">
        <f t="shared" si="14"/>
        <v>112.65</v>
      </c>
      <c r="S56" s="204">
        <f t="shared" ref="S56:U57" si="15">P56*1.5</f>
        <v>168.97500000000002</v>
      </c>
      <c r="T56" s="164">
        <f t="shared" si="15"/>
        <v>168.97500000000002</v>
      </c>
      <c r="U56" s="203">
        <f t="shared" si="15"/>
        <v>168.97500000000002</v>
      </c>
      <c r="V56" s="3"/>
      <c r="W56" s="3"/>
      <c r="X56" s="3"/>
    </row>
    <row r="57" spans="1:24" ht="30.75" thickBot="1">
      <c r="A57" s="106" t="s">
        <v>110</v>
      </c>
      <c r="B57" s="107">
        <v>30</v>
      </c>
      <c r="C57" s="107">
        <v>50</v>
      </c>
      <c r="D57" s="107">
        <v>50</v>
      </c>
      <c r="E57" s="108" t="s">
        <v>110</v>
      </c>
      <c r="F57" s="107">
        <v>440</v>
      </c>
      <c r="G57" s="166">
        <v>30</v>
      </c>
      <c r="H57" s="166">
        <v>50</v>
      </c>
      <c r="I57" s="166">
        <v>50</v>
      </c>
      <c r="J57" s="166">
        <v>30</v>
      </c>
      <c r="K57" s="166">
        <v>50</v>
      </c>
      <c r="L57" s="166">
        <v>50</v>
      </c>
      <c r="M57" s="111">
        <f t="shared" si="10"/>
        <v>13.2</v>
      </c>
      <c r="N57" s="111">
        <f t="shared" si="11"/>
        <v>22</v>
      </c>
      <c r="O57" s="112">
        <f t="shared" si="12"/>
        <v>22</v>
      </c>
      <c r="P57" s="198">
        <f t="shared" si="14"/>
        <v>13.2</v>
      </c>
      <c r="Q57" s="198">
        <f t="shared" si="14"/>
        <v>22</v>
      </c>
      <c r="R57" s="198">
        <f t="shared" si="14"/>
        <v>22</v>
      </c>
      <c r="S57" s="201">
        <f t="shared" si="15"/>
        <v>19.799999999999997</v>
      </c>
      <c r="T57" s="215">
        <f t="shared" si="15"/>
        <v>33</v>
      </c>
      <c r="U57" s="200">
        <f t="shared" si="15"/>
        <v>33</v>
      </c>
      <c r="V57" s="3"/>
      <c r="W57" s="3"/>
      <c r="X57" s="3"/>
    </row>
    <row r="58" spans="1:24" ht="15.75" thickBot="1">
      <c r="A58" s="429"/>
      <c r="B58" s="415"/>
      <c r="C58" s="415"/>
      <c r="D58" s="415"/>
      <c r="E58" s="415"/>
      <c r="F58" s="415"/>
      <c r="G58" s="415"/>
      <c r="H58" s="415"/>
      <c r="I58" s="415"/>
      <c r="J58" s="415"/>
      <c r="K58" s="415"/>
      <c r="L58" s="415"/>
      <c r="M58" s="415"/>
      <c r="N58" s="415"/>
      <c r="O58" s="415"/>
      <c r="P58" s="113">
        <f t="shared" ref="P58:U58" si="16">SUM(P41:P57)</f>
        <v>439.74100000000004</v>
      </c>
      <c r="Q58" s="113">
        <f t="shared" si="16"/>
        <v>492.13099999999997</v>
      </c>
      <c r="R58" s="113">
        <f t="shared" si="16"/>
        <v>534.23199999999997</v>
      </c>
      <c r="S58" s="113">
        <f t="shared" si="16"/>
        <v>659.61149999999998</v>
      </c>
      <c r="T58" s="113">
        <f t="shared" si="16"/>
        <v>738.19650000000001</v>
      </c>
      <c r="U58" s="113">
        <f t="shared" si="16"/>
        <v>801.34799999999996</v>
      </c>
      <c r="V58" s="3"/>
      <c r="W58" s="3"/>
      <c r="X58" s="3"/>
    </row>
    <row r="59" spans="1:24" ht="17.25" customHeight="1" thickBot="1">
      <c r="A59" s="403" t="s">
        <v>39</v>
      </c>
      <c r="B59" s="403"/>
      <c r="C59" s="403"/>
      <c r="D59" s="403"/>
      <c r="E59" s="403"/>
      <c r="F59" s="403"/>
      <c r="G59" s="403"/>
      <c r="H59" s="403"/>
      <c r="I59" s="403"/>
      <c r="J59" s="403"/>
      <c r="K59" s="403"/>
      <c r="L59" s="403"/>
      <c r="M59" s="403"/>
      <c r="N59" s="403"/>
      <c r="O59" s="403"/>
      <c r="P59" s="172"/>
      <c r="Q59" s="172"/>
      <c r="R59" s="172"/>
      <c r="S59" s="173"/>
      <c r="T59" s="173"/>
      <c r="U59" s="173"/>
      <c r="V59" s="3"/>
      <c r="W59" s="3"/>
      <c r="X59" s="3"/>
    </row>
    <row r="60" spans="1:24" ht="21" customHeight="1">
      <c r="A60" s="420" t="s">
        <v>148</v>
      </c>
      <c r="B60" s="438">
        <v>70</v>
      </c>
      <c r="C60" s="438">
        <v>90</v>
      </c>
      <c r="D60" s="438">
        <v>100</v>
      </c>
      <c r="E60" s="73" t="s">
        <v>63</v>
      </c>
      <c r="F60" s="118">
        <v>2850</v>
      </c>
      <c r="G60" s="119">
        <v>70</v>
      </c>
      <c r="H60" s="119">
        <v>74</v>
      </c>
      <c r="I60" s="119">
        <v>76</v>
      </c>
      <c r="J60" s="119">
        <v>63</v>
      </c>
      <c r="K60" s="119">
        <v>69</v>
      </c>
      <c r="L60" s="119">
        <v>70</v>
      </c>
      <c r="M60" s="213">
        <f t="shared" ref="M60:M74" si="17">G60*F60/1000</f>
        <v>199.5</v>
      </c>
      <c r="N60" s="213">
        <f t="shared" ref="N60:N74" si="18">H60*F60/1000</f>
        <v>210.9</v>
      </c>
      <c r="O60" s="83">
        <f t="shared" ref="O60:O65" si="19">I60*F60/1000</f>
        <v>216.6</v>
      </c>
      <c r="P60" s="446">
        <f>SUM(M60:M65)</f>
        <v>214.41499999999999</v>
      </c>
      <c r="Q60" s="446">
        <f>SUM(N60:N65)</f>
        <v>233.28000000000003</v>
      </c>
      <c r="R60" s="446">
        <f>SUM(O60:O65)</f>
        <v>244.18199999999999</v>
      </c>
      <c r="S60" s="448">
        <f>P60*1.5</f>
        <v>321.6225</v>
      </c>
      <c r="T60" s="448">
        <f>Q60*1.5</f>
        <v>349.92000000000007</v>
      </c>
      <c r="U60" s="447">
        <f>R60*1.5</f>
        <v>366.27299999999997</v>
      </c>
      <c r="V60" s="3"/>
      <c r="W60" s="3"/>
      <c r="X60" s="3"/>
    </row>
    <row r="61" spans="1:24" ht="15.75">
      <c r="A61" s="343"/>
      <c r="B61" s="371"/>
      <c r="C61" s="371"/>
      <c r="D61" s="371"/>
      <c r="E61" s="75" t="s">
        <v>35</v>
      </c>
      <c r="F61" s="76">
        <v>169</v>
      </c>
      <c r="G61" s="93">
        <v>10</v>
      </c>
      <c r="H61" s="93">
        <v>14</v>
      </c>
      <c r="I61" s="93">
        <v>18</v>
      </c>
      <c r="J61" s="93">
        <v>8</v>
      </c>
      <c r="K61" s="93">
        <v>12</v>
      </c>
      <c r="L61" s="93">
        <v>15</v>
      </c>
      <c r="M61" s="76">
        <f t="shared" si="17"/>
        <v>1.69</v>
      </c>
      <c r="N61" s="76">
        <f t="shared" si="18"/>
        <v>2.3660000000000001</v>
      </c>
      <c r="O61" s="91">
        <f t="shared" si="19"/>
        <v>3.0419999999999998</v>
      </c>
      <c r="P61" s="380"/>
      <c r="Q61" s="380"/>
      <c r="R61" s="380"/>
      <c r="S61" s="421"/>
      <c r="T61" s="421"/>
      <c r="U61" s="423"/>
      <c r="V61" s="3"/>
      <c r="W61" s="3"/>
      <c r="X61" s="3"/>
    </row>
    <row r="62" spans="1:24" ht="15.75" customHeight="1">
      <c r="A62" s="343"/>
      <c r="B62" s="371"/>
      <c r="C62" s="371"/>
      <c r="D62" s="371"/>
      <c r="E62" s="75" t="s">
        <v>76</v>
      </c>
      <c r="F62" s="76">
        <v>2103</v>
      </c>
      <c r="G62" s="93">
        <v>5</v>
      </c>
      <c r="H62" s="93">
        <v>8</v>
      </c>
      <c r="I62" s="93">
        <v>10</v>
      </c>
      <c r="J62" s="93">
        <v>5</v>
      </c>
      <c r="K62" s="93">
        <v>8</v>
      </c>
      <c r="L62" s="93">
        <v>10</v>
      </c>
      <c r="M62" s="76">
        <f t="shared" si="17"/>
        <v>10.515000000000001</v>
      </c>
      <c r="N62" s="76">
        <f t="shared" si="18"/>
        <v>16.824000000000002</v>
      </c>
      <c r="O62" s="91">
        <f t="shared" si="19"/>
        <v>21.03</v>
      </c>
      <c r="P62" s="380"/>
      <c r="Q62" s="380"/>
      <c r="R62" s="380"/>
      <c r="S62" s="421"/>
      <c r="T62" s="421"/>
      <c r="U62" s="423"/>
      <c r="V62" s="3"/>
      <c r="W62" s="3"/>
      <c r="X62" s="3"/>
    </row>
    <row r="63" spans="1:24" ht="15.75" customHeight="1">
      <c r="A63" s="343"/>
      <c r="B63" s="371"/>
      <c r="C63" s="371"/>
      <c r="D63" s="371"/>
      <c r="E63" s="74" t="s">
        <v>34</v>
      </c>
      <c r="F63" s="76">
        <v>160</v>
      </c>
      <c r="G63" s="93">
        <v>7</v>
      </c>
      <c r="H63" s="93">
        <v>10</v>
      </c>
      <c r="I63" s="93">
        <v>12</v>
      </c>
      <c r="J63" s="93">
        <v>5</v>
      </c>
      <c r="K63" s="93">
        <v>8</v>
      </c>
      <c r="L63" s="93">
        <v>10</v>
      </c>
      <c r="M63" s="76">
        <f t="shared" si="17"/>
        <v>1.1200000000000001</v>
      </c>
      <c r="N63" s="76">
        <f t="shared" si="18"/>
        <v>1.6</v>
      </c>
      <c r="O63" s="91">
        <f t="shared" si="19"/>
        <v>1.92</v>
      </c>
      <c r="P63" s="380"/>
      <c r="Q63" s="380"/>
      <c r="R63" s="380"/>
      <c r="S63" s="421"/>
      <c r="T63" s="421"/>
      <c r="U63" s="423"/>
      <c r="V63" s="3"/>
      <c r="W63" s="3"/>
      <c r="X63" s="3"/>
    </row>
    <row r="64" spans="1:24">
      <c r="A64" s="343"/>
      <c r="B64" s="371"/>
      <c r="C64" s="371"/>
      <c r="D64" s="371"/>
      <c r="E64" s="208" t="s">
        <v>12</v>
      </c>
      <c r="F64" s="76">
        <v>791</v>
      </c>
      <c r="G64" s="90">
        <v>2</v>
      </c>
      <c r="H64" s="90">
        <v>2</v>
      </c>
      <c r="I64" s="90">
        <v>2</v>
      </c>
      <c r="J64" s="90">
        <v>2</v>
      </c>
      <c r="K64" s="90">
        <v>2</v>
      </c>
      <c r="L64" s="90">
        <v>2</v>
      </c>
      <c r="M64" s="76">
        <f t="shared" si="17"/>
        <v>1.5820000000000001</v>
      </c>
      <c r="N64" s="76">
        <f t="shared" si="18"/>
        <v>1.5820000000000001</v>
      </c>
      <c r="O64" s="91">
        <f t="shared" si="19"/>
        <v>1.5820000000000001</v>
      </c>
      <c r="P64" s="380"/>
      <c r="Q64" s="380"/>
      <c r="R64" s="380"/>
      <c r="S64" s="421"/>
      <c r="T64" s="421"/>
      <c r="U64" s="423"/>
      <c r="V64" s="3"/>
      <c r="W64" s="3"/>
      <c r="X64" s="3"/>
    </row>
    <row r="65" spans="1:24" ht="15.75" customHeight="1">
      <c r="A65" s="343"/>
      <c r="B65" s="371"/>
      <c r="C65" s="371"/>
      <c r="D65" s="371"/>
      <c r="E65" s="75" t="s">
        <v>28</v>
      </c>
      <c r="F65" s="76">
        <v>80</v>
      </c>
      <c r="G65" s="125">
        <v>0.1</v>
      </c>
      <c r="H65" s="125">
        <v>0.1</v>
      </c>
      <c r="I65" s="125">
        <v>0.1</v>
      </c>
      <c r="J65" s="125">
        <v>0.1</v>
      </c>
      <c r="K65" s="174">
        <v>0.1</v>
      </c>
      <c r="L65" s="174">
        <v>0.1</v>
      </c>
      <c r="M65" s="76">
        <f t="shared" si="17"/>
        <v>8.0000000000000002E-3</v>
      </c>
      <c r="N65" s="76">
        <f t="shared" si="18"/>
        <v>8.0000000000000002E-3</v>
      </c>
      <c r="O65" s="91">
        <f t="shared" si="19"/>
        <v>8.0000000000000002E-3</v>
      </c>
      <c r="P65" s="380"/>
      <c r="Q65" s="380"/>
      <c r="R65" s="380"/>
      <c r="S65" s="421"/>
      <c r="T65" s="421"/>
      <c r="U65" s="423"/>
      <c r="V65" s="3"/>
      <c r="W65" s="3"/>
      <c r="X65" s="3"/>
    </row>
    <row r="66" spans="1:24" ht="15.75" customHeight="1">
      <c r="A66" s="329" t="s">
        <v>72</v>
      </c>
      <c r="B66" s="440">
        <v>130</v>
      </c>
      <c r="C66" s="440">
        <v>150</v>
      </c>
      <c r="D66" s="440">
        <v>180</v>
      </c>
      <c r="E66" s="75" t="s">
        <v>71</v>
      </c>
      <c r="F66" s="76">
        <v>193</v>
      </c>
      <c r="G66" s="82">
        <v>140</v>
      </c>
      <c r="H66" s="82">
        <v>144</v>
      </c>
      <c r="I66" s="82">
        <v>150</v>
      </c>
      <c r="J66" s="175">
        <v>93</v>
      </c>
      <c r="K66" s="88">
        <v>108</v>
      </c>
      <c r="L66" s="88">
        <v>111</v>
      </c>
      <c r="M66" s="176">
        <f t="shared" si="17"/>
        <v>27.02</v>
      </c>
      <c r="N66" s="76">
        <f t="shared" si="18"/>
        <v>27.792000000000002</v>
      </c>
      <c r="O66" s="91">
        <f>G66*F66/1000</f>
        <v>27.02</v>
      </c>
      <c r="P66" s="380">
        <f>SUM(M66:M70)</f>
        <v>95.082999999999984</v>
      </c>
      <c r="Q66" s="380">
        <f>SUM(N66:N70)</f>
        <v>88.809999999999988</v>
      </c>
      <c r="R66" s="380">
        <f>SUM(O66:O70)</f>
        <v>95.082999999999984</v>
      </c>
      <c r="S66" s="421">
        <f>P66*1.5</f>
        <v>142.62449999999998</v>
      </c>
      <c r="T66" s="421">
        <f>Q66*1.5</f>
        <v>133.21499999999997</v>
      </c>
      <c r="U66" s="423">
        <f>R66*1.5</f>
        <v>142.62449999999998</v>
      </c>
      <c r="V66" s="3"/>
      <c r="W66" s="3"/>
      <c r="X66" s="3"/>
    </row>
    <row r="67" spans="1:24" ht="15.75" customHeight="1">
      <c r="A67" s="330"/>
      <c r="B67" s="368"/>
      <c r="C67" s="368"/>
      <c r="D67" s="368"/>
      <c r="E67" s="75" t="s">
        <v>35</v>
      </c>
      <c r="F67" s="76">
        <v>169</v>
      </c>
      <c r="G67" s="82">
        <v>55</v>
      </c>
      <c r="H67" s="82">
        <v>75</v>
      </c>
      <c r="I67" s="82">
        <v>90</v>
      </c>
      <c r="J67" s="175">
        <v>48</v>
      </c>
      <c r="K67" s="88">
        <v>57</v>
      </c>
      <c r="L67" s="88">
        <v>63</v>
      </c>
      <c r="M67" s="176">
        <f t="shared" si="17"/>
        <v>9.2949999999999999</v>
      </c>
      <c r="N67" s="76">
        <f t="shared" si="18"/>
        <v>12.675000000000001</v>
      </c>
      <c r="O67" s="91">
        <f>G67*F67/1000</f>
        <v>9.2949999999999999</v>
      </c>
      <c r="P67" s="380"/>
      <c r="Q67" s="380"/>
      <c r="R67" s="380"/>
      <c r="S67" s="421"/>
      <c r="T67" s="421"/>
      <c r="U67" s="423"/>
      <c r="V67" s="3"/>
      <c r="W67" s="3"/>
      <c r="X67" s="3"/>
    </row>
    <row r="68" spans="1:24">
      <c r="A68" s="330"/>
      <c r="B68" s="368"/>
      <c r="C68" s="368"/>
      <c r="D68" s="368"/>
      <c r="E68" s="74" t="s">
        <v>70</v>
      </c>
      <c r="F68" s="76">
        <v>417</v>
      </c>
      <c r="G68" s="81">
        <v>40</v>
      </c>
      <c r="H68" s="81">
        <v>15</v>
      </c>
      <c r="I68" s="81">
        <v>25</v>
      </c>
      <c r="J68" s="177">
        <v>40</v>
      </c>
      <c r="K68" s="88">
        <v>15</v>
      </c>
      <c r="L68" s="88">
        <v>25</v>
      </c>
      <c r="M68" s="176">
        <f t="shared" si="17"/>
        <v>16.68</v>
      </c>
      <c r="N68" s="76">
        <f t="shared" si="18"/>
        <v>6.2549999999999999</v>
      </c>
      <c r="O68" s="91">
        <f>G68*F68/1000</f>
        <v>16.68</v>
      </c>
      <c r="P68" s="380"/>
      <c r="Q68" s="380"/>
      <c r="R68" s="380"/>
      <c r="S68" s="421"/>
      <c r="T68" s="421"/>
      <c r="U68" s="423"/>
      <c r="V68" s="3"/>
      <c r="W68" s="3"/>
      <c r="X68" s="3"/>
    </row>
    <row r="69" spans="1:24">
      <c r="A69" s="330"/>
      <c r="B69" s="368"/>
      <c r="C69" s="368"/>
      <c r="D69" s="368"/>
      <c r="E69" s="74" t="s">
        <v>14</v>
      </c>
      <c r="F69" s="76">
        <v>5260</v>
      </c>
      <c r="G69" s="81">
        <v>8</v>
      </c>
      <c r="H69" s="81">
        <v>8</v>
      </c>
      <c r="I69" s="81">
        <v>8</v>
      </c>
      <c r="J69" s="177">
        <v>8</v>
      </c>
      <c r="K69" s="88">
        <v>8</v>
      </c>
      <c r="L69" s="88">
        <v>8</v>
      </c>
      <c r="M69" s="176">
        <f t="shared" si="17"/>
        <v>42.08</v>
      </c>
      <c r="N69" s="76">
        <f t="shared" si="18"/>
        <v>42.08</v>
      </c>
      <c r="O69" s="91">
        <f>G69*F69/1000</f>
        <v>42.08</v>
      </c>
      <c r="P69" s="380"/>
      <c r="Q69" s="380"/>
      <c r="R69" s="380"/>
      <c r="S69" s="421"/>
      <c r="T69" s="421"/>
      <c r="U69" s="423"/>
      <c r="V69" s="3"/>
      <c r="W69" s="3"/>
      <c r="X69" s="3"/>
    </row>
    <row r="70" spans="1:24" ht="15.75">
      <c r="A70" s="370"/>
      <c r="B70" s="369"/>
      <c r="C70" s="369"/>
      <c r="D70" s="369"/>
      <c r="E70" s="75" t="s">
        <v>28</v>
      </c>
      <c r="F70" s="76">
        <v>80</v>
      </c>
      <c r="G70" s="84">
        <v>0.1</v>
      </c>
      <c r="H70" s="84">
        <v>0.1</v>
      </c>
      <c r="I70" s="84">
        <v>0.1</v>
      </c>
      <c r="J70" s="178">
        <v>0.1</v>
      </c>
      <c r="K70" s="121">
        <v>0.1</v>
      </c>
      <c r="L70" s="121">
        <v>0.1</v>
      </c>
      <c r="M70" s="176">
        <f t="shared" si="17"/>
        <v>8.0000000000000002E-3</v>
      </c>
      <c r="N70" s="76">
        <f t="shared" si="18"/>
        <v>8.0000000000000002E-3</v>
      </c>
      <c r="O70" s="91">
        <f>G70*F70/1000</f>
        <v>8.0000000000000002E-3</v>
      </c>
      <c r="P70" s="380"/>
      <c r="Q70" s="380"/>
      <c r="R70" s="380"/>
      <c r="S70" s="421"/>
      <c r="T70" s="421"/>
      <c r="U70" s="423"/>
      <c r="V70" s="3"/>
      <c r="W70" s="3"/>
      <c r="X70" s="3"/>
    </row>
    <row r="71" spans="1:24" ht="15.75">
      <c r="A71" s="329" t="s">
        <v>50</v>
      </c>
      <c r="B71" s="422" t="s">
        <v>46</v>
      </c>
      <c r="C71" s="422" t="s">
        <v>46</v>
      </c>
      <c r="D71" s="422" t="s">
        <v>46</v>
      </c>
      <c r="E71" s="75" t="s">
        <v>42</v>
      </c>
      <c r="F71" s="76">
        <v>1488</v>
      </c>
      <c r="G71" s="84">
        <v>10</v>
      </c>
      <c r="H71" s="84">
        <v>10</v>
      </c>
      <c r="I71" s="84">
        <v>10</v>
      </c>
      <c r="J71" s="84">
        <v>5</v>
      </c>
      <c r="K71" s="84">
        <v>5</v>
      </c>
      <c r="L71" s="84">
        <v>5</v>
      </c>
      <c r="M71" s="76">
        <f t="shared" si="17"/>
        <v>14.88</v>
      </c>
      <c r="N71" s="76">
        <f t="shared" si="18"/>
        <v>14.88</v>
      </c>
      <c r="O71" s="76">
        <f>I71*F71/1000</f>
        <v>14.88</v>
      </c>
      <c r="P71" s="374">
        <f>SUM(M71:M73)</f>
        <v>82.994</v>
      </c>
      <c r="Q71" s="374">
        <f>SUM(N71:N73)</f>
        <v>82.994</v>
      </c>
      <c r="R71" s="374">
        <f>SUM(O71:O73)</f>
        <v>82.994</v>
      </c>
      <c r="S71" s="374">
        <f>P71*1.5</f>
        <v>124.491</v>
      </c>
      <c r="T71" s="374">
        <f>Q71*1.5</f>
        <v>124.491</v>
      </c>
      <c r="U71" s="374">
        <f>R71*1.5</f>
        <v>124.491</v>
      </c>
      <c r="V71" s="3"/>
      <c r="W71" s="3"/>
      <c r="X71" s="3"/>
    </row>
    <row r="72" spans="1:24" ht="15.75">
      <c r="A72" s="330"/>
      <c r="B72" s="338"/>
      <c r="C72" s="338"/>
      <c r="D72" s="338"/>
      <c r="E72" s="75" t="s">
        <v>51</v>
      </c>
      <c r="F72" s="76">
        <v>751</v>
      </c>
      <c r="G72" s="84">
        <v>89</v>
      </c>
      <c r="H72" s="84">
        <v>89</v>
      </c>
      <c r="I72" s="84">
        <v>89</v>
      </c>
      <c r="J72" s="84">
        <v>60</v>
      </c>
      <c r="K72" s="84">
        <v>60</v>
      </c>
      <c r="L72" s="84">
        <v>60</v>
      </c>
      <c r="M72" s="76">
        <f t="shared" si="17"/>
        <v>66.838999999999999</v>
      </c>
      <c r="N72" s="76">
        <f t="shared" si="18"/>
        <v>66.838999999999999</v>
      </c>
      <c r="O72" s="76">
        <f>I72*F72/1000</f>
        <v>66.838999999999999</v>
      </c>
      <c r="P72" s="375"/>
      <c r="Q72" s="375"/>
      <c r="R72" s="375"/>
      <c r="S72" s="375"/>
      <c r="T72" s="375"/>
      <c r="U72" s="375"/>
      <c r="V72" s="3"/>
      <c r="W72" s="3"/>
      <c r="X72" s="3"/>
    </row>
    <row r="73" spans="1:24" ht="15.75">
      <c r="A73" s="370"/>
      <c r="B73" s="339"/>
      <c r="C73" s="339"/>
      <c r="D73" s="339"/>
      <c r="E73" s="75" t="s">
        <v>32</v>
      </c>
      <c r="F73" s="76">
        <v>425</v>
      </c>
      <c r="G73" s="84">
        <v>3</v>
      </c>
      <c r="H73" s="84">
        <v>3</v>
      </c>
      <c r="I73" s="84">
        <v>3</v>
      </c>
      <c r="J73" s="84">
        <v>3</v>
      </c>
      <c r="K73" s="84">
        <v>3</v>
      </c>
      <c r="L73" s="84">
        <v>3</v>
      </c>
      <c r="M73" s="76">
        <f t="shared" si="17"/>
        <v>1.2749999999999999</v>
      </c>
      <c r="N73" s="76">
        <f t="shared" si="18"/>
        <v>1.2749999999999999</v>
      </c>
      <c r="O73" s="76">
        <f>I73*F73/1000</f>
        <v>1.2749999999999999</v>
      </c>
      <c r="P73" s="376"/>
      <c r="Q73" s="376"/>
      <c r="R73" s="376"/>
      <c r="S73" s="376"/>
      <c r="T73" s="376"/>
      <c r="U73" s="376"/>
      <c r="V73" s="3"/>
      <c r="W73" s="3"/>
      <c r="X73" s="3"/>
    </row>
    <row r="74" spans="1:24" ht="30.75" thickBot="1">
      <c r="A74" s="92" t="s">
        <v>110</v>
      </c>
      <c r="B74" s="93">
        <v>30</v>
      </c>
      <c r="C74" s="93">
        <v>50</v>
      </c>
      <c r="D74" s="93">
        <v>50</v>
      </c>
      <c r="E74" s="94" t="s">
        <v>110</v>
      </c>
      <c r="F74" s="93">
        <v>440</v>
      </c>
      <c r="G74" s="82">
        <v>30</v>
      </c>
      <c r="H74" s="82">
        <v>50</v>
      </c>
      <c r="I74" s="82">
        <v>50</v>
      </c>
      <c r="J74" s="82">
        <v>30</v>
      </c>
      <c r="K74" s="82">
        <v>50</v>
      </c>
      <c r="L74" s="82">
        <v>50</v>
      </c>
      <c r="M74" s="76">
        <f t="shared" si="17"/>
        <v>13.2</v>
      </c>
      <c r="N74" s="76">
        <f t="shared" si="18"/>
        <v>22</v>
      </c>
      <c r="O74" s="91">
        <f>I74*F74/1000</f>
        <v>22</v>
      </c>
      <c r="P74" s="198">
        <f>SUM(M74)</f>
        <v>13.2</v>
      </c>
      <c r="Q74" s="198">
        <f>SUM(N74)</f>
        <v>22</v>
      </c>
      <c r="R74" s="198">
        <f>SUM(O74)</f>
        <v>22</v>
      </c>
      <c r="S74" s="200">
        <f>P74*1.5</f>
        <v>19.799999999999997</v>
      </c>
      <c r="T74" s="200">
        <f>Q74*1.5</f>
        <v>33</v>
      </c>
      <c r="U74" s="201">
        <f>R74*1.5</f>
        <v>33</v>
      </c>
      <c r="V74" s="3"/>
      <c r="W74" s="3"/>
      <c r="X74" s="3"/>
    </row>
    <row r="75" spans="1:24" ht="15.75" thickBot="1">
      <c r="A75" s="432"/>
      <c r="B75" s="433"/>
      <c r="C75" s="433"/>
      <c r="D75" s="433"/>
      <c r="E75" s="433"/>
      <c r="F75" s="433"/>
      <c r="G75" s="433"/>
      <c r="H75" s="433"/>
      <c r="I75" s="433"/>
      <c r="J75" s="433"/>
      <c r="K75" s="433"/>
      <c r="L75" s="433"/>
      <c r="M75" s="433"/>
      <c r="N75" s="433"/>
      <c r="O75" s="434"/>
      <c r="P75" s="124">
        <f t="shared" ref="P75:U75" si="20">SUM(P60:P74)</f>
        <v>405.69199999999995</v>
      </c>
      <c r="Q75" s="124">
        <f t="shared" si="20"/>
        <v>427.08400000000006</v>
      </c>
      <c r="R75" s="124">
        <f t="shared" si="20"/>
        <v>444.25900000000001</v>
      </c>
      <c r="S75" s="124">
        <f t="shared" si="20"/>
        <v>608.5379999999999</v>
      </c>
      <c r="T75" s="124">
        <f t="shared" si="20"/>
        <v>640.62600000000009</v>
      </c>
      <c r="U75" s="179">
        <f t="shared" si="20"/>
        <v>666.38849999999991</v>
      </c>
      <c r="V75" s="3"/>
      <c r="W75" s="3"/>
      <c r="X75" s="3"/>
    </row>
    <row r="76" spans="1:24" ht="15.75" thickBot="1">
      <c r="A76" s="368" t="s">
        <v>107</v>
      </c>
      <c r="B76" s="439"/>
      <c r="C76" s="439"/>
      <c r="D76" s="439"/>
      <c r="E76" s="439"/>
      <c r="F76" s="439"/>
      <c r="G76" s="439"/>
      <c r="H76" s="439"/>
      <c r="I76" s="439"/>
      <c r="J76" s="439"/>
      <c r="K76" s="439"/>
      <c r="L76" s="439"/>
      <c r="M76" s="439"/>
      <c r="N76" s="439"/>
      <c r="O76" s="439"/>
      <c r="P76" s="78"/>
      <c r="Q76" s="78"/>
      <c r="R76" s="78"/>
      <c r="S76" s="3"/>
      <c r="T76" s="3"/>
      <c r="U76" s="3"/>
      <c r="V76" s="3"/>
      <c r="W76" s="3"/>
      <c r="X76" s="3"/>
    </row>
    <row r="77" spans="1:24">
      <c r="A77" s="405" t="s">
        <v>101</v>
      </c>
      <c r="B77" s="367">
        <v>60</v>
      </c>
      <c r="C77" s="367">
        <v>80</v>
      </c>
      <c r="D77" s="367">
        <v>100</v>
      </c>
      <c r="E77" s="114" t="s">
        <v>102</v>
      </c>
      <c r="F77" s="214">
        <v>239</v>
      </c>
      <c r="G77" s="214">
        <v>30</v>
      </c>
      <c r="H77" s="214">
        <v>40</v>
      </c>
      <c r="I77" s="214">
        <v>48</v>
      </c>
      <c r="J77" s="214">
        <v>26</v>
      </c>
      <c r="K77" s="214">
        <v>29</v>
      </c>
      <c r="L77" s="214">
        <v>31</v>
      </c>
      <c r="M77" s="206">
        <f>G77*F77/1000</f>
        <v>7.17</v>
      </c>
      <c r="N77" s="206">
        <f>H77*F77/1000</f>
        <v>9.56</v>
      </c>
      <c r="O77" s="115">
        <f>I77*F77/1000</f>
        <v>11.472</v>
      </c>
      <c r="P77" s="381">
        <f>SUM(M77:M80)</f>
        <v>19.170999999999999</v>
      </c>
      <c r="Q77" s="381">
        <f>SUM(N77:N80)</f>
        <v>26.375999999999998</v>
      </c>
      <c r="R77" s="381">
        <f>SUM(O77:O80)</f>
        <v>31.738999999999997</v>
      </c>
      <c r="S77" s="382">
        <f>P77*1.5</f>
        <v>28.756499999999999</v>
      </c>
      <c r="T77" s="382">
        <f>Q77*1.5</f>
        <v>39.563999999999993</v>
      </c>
      <c r="U77" s="389">
        <f>R77*1.5</f>
        <v>47.608499999999992</v>
      </c>
      <c r="V77" s="3"/>
      <c r="W77" s="3"/>
      <c r="X77" s="3"/>
    </row>
    <row r="78" spans="1:24">
      <c r="A78" s="406"/>
      <c r="B78" s="368"/>
      <c r="C78" s="368"/>
      <c r="D78" s="368"/>
      <c r="E78" s="208" t="s">
        <v>35</v>
      </c>
      <c r="F78" s="205">
        <v>169</v>
      </c>
      <c r="G78" s="205">
        <v>17</v>
      </c>
      <c r="H78" s="205">
        <v>19</v>
      </c>
      <c r="I78" s="205">
        <v>28</v>
      </c>
      <c r="J78" s="205">
        <v>13</v>
      </c>
      <c r="K78" s="205">
        <v>14</v>
      </c>
      <c r="L78" s="205">
        <v>22</v>
      </c>
      <c r="M78" s="76">
        <f>G78*F78/1000</f>
        <v>2.8730000000000002</v>
      </c>
      <c r="N78" s="76">
        <f>H78*F78/1000</f>
        <v>3.2109999999999999</v>
      </c>
      <c r="O78" s="76">
        <f>I78*F78/1000</f>
        <v>4.7320000000000002</v>
      </c>
      <c r="P78" s="375"/>
      <c r="Q78" s="375"/>
      <c r="R78" s="375"/>
      <c r="S78" s="378"/>
      <c r="T78" s="378"/>
      <c r="U78" s="390"/>
      <c r="V78" s="3"/>
      <c r="W78" s="3"/>
      <c r="X78" s="3"/>
    </row>
    <row r="79" spans="1:24">
      <c r="A79" s="406"/>
      <c r="B79" s="368"/>
      <c r="C79" s="368"/>
      <c r="D79" s="368"/>
      <c r="E79" s="208" t="s">
        <v>40</v>
      </c>
      <c r="F79" s="205">
        <v>193</v>
      </c>
      <c r="G79" s="205">
        <v>35</v>
      </c>
      <c r="H79" s="205">
        <v>50</v>
      </c>
      <c r="I79" s="205">
        <v>60</v>
      </c>
      <c r="J79" s="205">
        <v>28</v>
      </c>
      <c r="K79" s="205">
        <v>33</v>
      </c>
      <c r="L79" s="205">
        <v>42</v>
      </c>
      <c r="M79" s="76">
        <f>G79*F79/1000</f>
        <v>6.7549999999999999</v>
      </c>
      <c r="N79" s="76">
        <f>H79*F79/1000</f>
        <v>9.65</v>
      </c>
      <c r="O79" s="76">
        <f>I79*F79/1000</f>
        <v>11.58</v>
      </c>
      <c r="P79" s="375"/>
      <c r="Q79" s="375"/>
      <c r="R79" s="375"/>
      <c r="S79" s="378"/>
      <c r="T79" s="378"/>
      <c r="U79" s="390"/>
      <c r="V79" s="3"/>
      <c r="W79" s="3"/>
      <c r="X79" s="3"/>
    </row>
    <row r="80" spans="1:24">
      <c r="A80" s="407"/>
      <c r="B80" s="369"/>
      <c r="C80" s="369"/>
      <c r="D80" s="369"/>
      <c r="E80" s="87" t="s">
        <v>12</v>
      </c>
      <c r="F80" s="76">
        <v>791</v>
      </c>
      <c r="G80" s="205">
        <v>3</v>
      </c>
      <c r="H80" s="205">
        <v>5</v>
      </c>
      <c r="I80" s="205">
        <v>5</v>
      </c>
      <c r="J80" s="205">
        <v>3</v>
      </c>
      <c r="K80" s="205">
        <v>5</v>
      </c>
      <c r="L80" s="205">
        <v>5</v>
      </c>
      <c r="M80" s="76">
        <f>G80*F80/1000</f>
        <v>2.3730000000000002</v>
      </c>
      <c r="N80" s="76">
        <f>H80*F80/1000</f>
        <v>3.9550000000000001</v>
      </c>
      <c r="O80" s="76">
        <f>I80*F80/1000</f>
        <v>3.9550000000000001</v>
      </c>
      <c r="P80" s="376"/>
      <c r="Q80" s="376"/>
      <c r="R80" s="376"/>
      <c r="S80" s="379"/>
      <c r="T80" s="379"/>
      <c r="U80" s="384"/>
      <c r="V80" s="3"/>
      <c r="W80" s="3"/>
      <c r="X80" s="3"/>
    </row>
    <row r="81" spans="1:24" ht="15" customHeight="1">
      <c r="A81" s="261" t="s">
        <v>116</v>
      </c>
      <c r="B81" s="332" t="s">
        <v>46</v>
      </c>
      <c r="C81" s="332" t="s">
        <v>48</v>
      </c>
      <c r="D81" s="332" t="s">
        <v>113</v>
      </c>
      <c r="E81" s="116" t="s">
        <v>153</v>
      </c>
      <c r="F81" s="76">
        <v>4320</v>
      </c>
      <c r="G81" s="81">
        <v>50</v>
      </c>
      <c r="H81" s="81">
        <v>65</v>
      </c>
      <c r="I81" s="81">
        <v>80</v>
      </c>
      <c r="J81" s="81">
        <v>47</v>
      </c>
      <c r="K81" s="81">
        <v>58</v>
      </c>
      <c r="L81" s="81">
        <v>69</v>
      </c>
      <c r="M81" s="76">
        <f t="shared" ref="M81:M99" si="21">G81*F81/1000</f>
        <v>216</v>
      </c>
      <c r="N81" s="76">
        <f t="shared" ref="N81:N99" si="22">H81*F81/1000</f>
        <v>280.8</v>
      </c>
      <c r="O81" s="76">
        <f t="shared" ref="O81:O97" si="23">I81*F81/1000</f>
        <v>345.6</v>
      </c>
      <c r="P81" s="380">
        <f>SUM(M81:M86)</f>
        <v>228.23099999999999</v>
      </c>
      <c r="Q81" s="380">
        <f>SUM(N81:N86)</f>
        <v>296.32</v>
      </c>
      <c r="R81" s="380">
        <f>SUM(O81:O86)</f>
        <v>364.41800000000001</v>
      </c>
      <c r="S81" s="380">
        <f>P81*1.5</f>
        <v>342.34649999999999</v>
      </c>
      <c r="T81" s="380">
        <f>Q81*1.5</f>
        <v>444.48</v>
      </c>
      <c r="U81" s="380">
        <f>R81*1.5</f>
        <v>546.62699999999995</v>
      </c>
      <c r="V81" s="3"/>
      <c r="W81" s="3"/>
      <c r="X81" s="3"/>
    </row>
    <row r="82" spans="1:24" ht="15" customHeight="1">
      <c r="A82" s="261"/>
      <c r="B82" s="332"/>
      <c r="C82" s="332"/>
      <c r="D82" s="332"/>
      <c r="E82" s="116" t="s">
        <v>95</v>
      </c>
      <c r="F82" s="76">
        <v>420</v>
      </c>
      <c r="G82" s="81">
        <v>16</v>
      </c>
      <c r="H82" s="81">
        <v>20</v>
      </c>
      <c r="I82" s="81">
        <v>24</v>
      </c>
      <c r="J82" s="81">
        <v>16</v>
      </c>
      <c r="K82" s="81">
        <v>20</v>
      </c>
      <c r="L82" s="81">
        <v>24</v>
      </c>
      <c r="M82" s="76">
        <f t="shared" si="21"/>
        <v>6.72</v>
      </c>
      <c r="N82" s="76">
        <f t="shared" si="22"/>
        <v>8.4</v>
      </c>
      <c r="O82" s="76">
        <f t="shared" si="23"/>
        <v>10.08</v>
      </c>
      <c r="P82" s="380"/>
      <c r="Q82" s="380"/>
      <c r="R82" s="380"/>
      <c r="S82" s="380"/>
      <c r="T82" s="380"/>
      <c r="U82" s="380"/>
      <c r="V82" s="3"/>
      <c r="W82" s="3"/>
      <c r="X82" s="3"/>
    </row>
    <row r="83" spans="1:24" ht="15" customHeight="1">
      <c r="A83" s="261"/>
      <c r="B83" s="332"/>
      <c r="C83" s="332"/>
      <c r="D83" s="332"/>
      <c r="E83" s="74" t="s">
        <v>10</v>
      </c>
      <c r="F83" s="76">
        <v>169</v>
      </c>
      <c r="G83" s="81">
        <v>10</v>
      </c>
      <c r="H83" s="81">
        <v>12</v>
      </c>
      <c r="I83" s="81">
        <v>15</v>
      </c>
      <c r="J83" s="81">
        <v>8</v>
      </c>
      <c r="K83" s="81">
        <v>10</v>
      </c>
      <c r="L83" s="81">
        <v>12</v>
      </c>
      <c r="M83" s="76">
        <f t="shared" si="21"/>
        <v>1.69</v>
      </c>
      <c r="N83" s="76">
        <f t="shared" si="22"/>
        <v>2.028</v>
      </c>
      <c r="O83" s="76">
        <f t="shared" si="23"/>
        <v>2.5350000000000001</v>
      </c>
      <c r="P83" s="380"/>
      <c r="Q83" s="380"/>
      <c r="R83" s="380"/>
      <c r="S83" s="380"/>
      <c r="T83" s="380"/>
      <c r="U83" s="380"/>
      <c r="V83" s="3"/>
      <c r="W83" s="3"/>
      <c r="X83" s="3"/>
    </row>
    <row r="84" spans="1:24" ht="15" customHeight="1">
      <c r="A84" s="261"/>
      <c r="B84" s="332"/>
      <c r="C84" s="332"/>
      <c r="D84" s="332"/>
      <c r="E84" s="74" t="s">
        <v>11</v>
      </c>
      <c r="F84" s="76">
        <v>160</v>
      </c>
      <c r="G84" s="81">
        <v>9</v>
      </c>
      <c r="H84" s="81">
        <v>12</v>
      </c>
      <c r="I84" s="81">
        <v>14</v>
      </c>
      <c r="J84" s="81">
        <v>8</v>
      </c>
      <c r="K84" s="81">
        <v>10</v>
      </c>
      <c r="L84" s="81">
        <v>12</v>
      </c>
      <c r="M84" s="76">
        <f t="shared" si="21"/>
        <v>1.44</v>
      </c>
      <c r="N84" s="76">
        <f t="shared" si="22"/>
        <v>1.92</v>
      </c>
      <c r="O84" s="76">
        <f t="shared" si="23"/>
        <v>2.2400000000000002</v>
      </c>
      <c r="P84" s="380"/>
      <c r="Q84" s="380"/>
      <c r="R84" s="380"/>
      <c r="S84" s="380"/>
      <c r="T84" s="380"/>
      <c r="U84" s="380"/>
      <c r="V84" s="3"/>
      <c r="W84" s="3"/>
      <c r="X84" s="3"/>
    </row>
    <row r="85" spans="1:24">
      <c r="A85" s="261"/>
      <c r="B85" s="332"/>
      <c r="C85" s="332"/>
      <c r="D85" s="332"/>
      <c r="E85" s="74" t="s">
        <v>12</v>
      </c>
      <c r="F85" s="76">
        <v>791</v>
      </c>
      <c r="G85" s="81">
        <v>3</v>
      </c>
      <c r="H85" s="81">
        <v>4</v>
      </c>
      <c r="I85" s="81">
        <v>5</v>
      </c>
      <c r="J85" s="81">
        <v>5</v>
      </c>
      <c r="K85" s="81">
        <v>5</v>
      </c>
      <c r="L85" s="81">
        <v>7</v>
      </c>
      <c r="M85" s="76">
        <f t="shared" si="21"/>
        <v>2.3730000000000002</v>
      </c>
      <c r="N85" s="76">
        <f t="shared" si="22"/>
        <v>3.1640000000000001</v>
      </c>
      <c r="O85" s="76">
        <f t="shared" si="23"/>
        <v>3.9550000000000001</v>
      </c>
      <c r="P85" s="380"/>
      <c r="Q85" s="380"/>
      <c r="R85" s="380"/>
      <c r="S85" s="380"/>
      <c r="T85" s="380"/>
      <c r="U85" s="380"/>
      <c r="V85" s="3"/>
      <c r="W85" s="3"/>
      <c r="X85" s="3"/>
    </row>
    <row r="86" spans="1:24" ht="15.75">
      <c r="A86" s="261"/>
      <c r="B86" s="332"/>
      <c r="C86" s="332"/>
      <c r="D86" s="332"/>
      <c r="E86" s="75" t="s">
        <v>28</v>
      </c>
      <c r="F86" s="76">
        <v>80</v>
      </c>
      <c r="G86" s="84">
        <v>0.1</v>
      </c>
      <c r="H86" s="84">
        <v>0.1</v>
      </c>
      <c r="I86" s="84">
        <v>0.1</v>
      </c>
      <c r="J86" s="84">
        <v>0.1</v>
      </c>
      <c r="K86" s="84">
        <v>0.1</v>
      </c>
      <c r="L86" s="84">
        <v>0.1</v>
      </c>
      <c r="M86" s="199">
        <f t="shared" si="21"/>
        <v>8.0000000000000002E-3</v>
      </c>
      <c r="N86" s="199">
        <f t="shared" si="22"/>
        <v>8.0000000000000002E-3</v>
      </c>
      <c r="O86" s="199">
        <f t="shared" si="23"/>
        <v>8.0000000000000002E-3</v>
      </c>
      <c r="P86" s="380"/>
      <c r="Q86" s="380"/>
      <c r="R86" s="380"/>
      <c r="S86" s="380"/>
      <c r="T86" s="380"/>
      <c r="U86" s="380"/>
      <c r="V86" s="3"/>
      <c r="W86" s="3"/>
      <c r="X86" s="3"/>
    </row>
    <row r="87" spans="1:24">
      <c r="A87" s="343" t="s">
        <v>139</v>
      </c>
      <c r="B87" s="360">
        <v>50</v>
      </c>
      <c r="C87" s="360">
        <v>50</v>
      </c>
      <c r="D87" s="373">
        <v>50</v>
      </c>
      <c r="E87" s="145" t="s">
        <v>126</v>
      </c>
      <c r="F87" s="199">
        <v>300</v>
      </c>
      <c r="G87" s="126">
        <v>30</v>
      </c>
      <c r="H87" s="126">
        <v>30</v>
      </c>
      <c r="I87" s="126">
        <v>30</v>
      </c>
      <c r="J87" s="126">
        <v>30</v>
      </c>
      <c r="K87" s="126">
        <v>30</v>
      </c>
      <c r="L87" s="126">
        <v>30</v>
      </c>
      <c r="M87" s="199">
        <f t="shared" si="21"/>
        <v>9</v>
      </c>
      <c r="N87" s="199">
        <f t="shared" si="22"/>
        <v>9</v>
      </c>
      <c r="O87" s="211">
        <f t="shared" si="23"/>
        <v>9</v>
      </c>
      <c r="P87" s="374">
        <f>SUM(M87:M97)</f>
        <v>60.603600000000007</v>
      </c>
      <c r="Q87" s="374">
        <f>SUM(N87:N97)</f>
        <v>60.603600000000007</v>
      </c>
      <c r="R87" s="374">
        <f>SUM(O87:O97)</f>
        <v>60.603600000000007</v>
      </c>
      <c r="S87" s="421">
        <f>P87*1.5</f>
        <v>90.905400000000014</v>
      </c>
      <c r="T87" s="377">
        <f>Q87*1.5</f>
        <v>90.905400000000014</v>
      </c>
      <c r="U87" s="421">
        <f>R87*1.5</f>
        <v>90.905400000000014</v>
      </c>
      <c r="V87" s="3"/>
      <c r="W87" s="3"/>
      <c r="X87" s="3"/>
    </row>
    <row r="88" spans="1:24" ht="30">
      <c r="A88" s="343"/>
      <c r="B88" s="360"/>
      <c r="C88" s="360"/>
      <c r="D88" s="360"/>
      <c r="E88" s="208" t="s">
        <v>127</v>
      </c>
      <c r="F88" s="76">
        <v>300</v>
      </c>
      <c r="G88" s="81">
        <v>2</v>
      </c>
      <c r="H88" s="81">
        <v>2</v>
      </c>
      <c r="I88" s="81">
        <v>2</v>
      </c>
      <c r="J88" s="81">
        <v>2</v>
      </c>
      <c r="K88" s="81">
        <v>2</v>
      </c>
      <c r="L88" s="81">
        <v>2</v>
      </c>
      <c r="M88" s="199">
        <f t="shared" si="21"/>
        <v>0.6</v>
      </c>
      <c r="N88" s="199">
        <f t="shared" si="22"/>
        <v>0.6</v>
      </c>
      <c r="O88" s="211">
        <f t="shared" si="23"/>
        <v>0.6</v>
      </c>
      <c r="P88" s="375"/>
      <c r="Q88" s="375"/>
      <c r="R88" s="375"/>
      <c r="S88" s="421"/>
      <c r="T88" s="378"/>
      <c r="U88" s="421"/>
      <c r="V88" s="3"/>
      <c r="W88" s="3"/>
      <c r="X88" s="3"/>
    </row>
    <row r="89" spans="1:24">
      <c r="A89" s="343"/>
      <c r="B89" s="360"/>
      <c r="C89" s="360"/>
      <c r="D89" s="360"/>
      <c r="E89" s="208" t="s">
        <v>38</v>
      </c>
      <c r="F89" s="76">
        <v>425</v>
      </c>
      <c r="G89" s="81">
        <v>2</v>
      </c>
      <c r="H89" s="81">
        <v>2</v>
      </c>
      <c r="I89" s="81">
        <v>2</v>
      </c>
      <c r="J89" s="81">
        <v>2</v>
      </c>
      <c r="K89" s="81">
        <v>2</v>
      </c>
      <c r="L89" s="81">
        <v>2</v>
      </c>
      <c r="M89" s="199">
        <f t="shared" si="21"/>
        <v>0.85</v>
      </c>
      <c r="N89" s="199">
        <f t="shared" si="22"/>
        <v>0.85</v>
      </c>
      <c r="O89" s="211">
        <f t="shared" si="23"/>
        <v>0.85</v>
      </c>
      <c r="P89" s="375"/>
      <c r="Q89" s="375"/>
      <c r="R89" s="375"/>
      <c r="S89" s="421"/>
      <c r="T89" s="378"/>
      <c r="U89" s="421"/>
      <c r="V89" s="3"/>
      <c r="W89" s="3"/>
      <c r="X89" s="3"/>
    </row>
    <row r="90" spans="1:24">
      <c r="A90" s="343"/>
      <c r="B90" s="360"/>
      <c r="C90" s="360"/>
      <c r="D90" s="360"/>
      <c r="E90" s="208" t="s">
        <v>128</v>
      </c>
      <c r="F90" s="76">
        <v>5260</v>
      </c>
      <c r="G90" s="81">
        <v>1</v>
      </c>
      <c r="H90" s="81">
        <v>1</v>
      </c>
      <c r="I90" s="81">
        <v>1</v>
      </c>
      <c r="J90" s="81">
        <v>1</v>
      </c>
      <c r="K90" s="81">
        <v>1</v>
      </c>
      <c r="L90" s="81">
        <v>1</v>
      </c>
      <c r="M90" s="199">
        <f t="shared" si="21"/>
        <v>5.26</v>
      </c>
      <c r="N90" s="199">
        <f t="shared" si="22"/>
        <v>5.26</v>
      </c>
      <c r="O90" s="211">
        <f t="shared" si="23"/>
        <v>5.26</v>
      </c>
      <c r="P90" s="375"/>
      <c r="Q90" s="375"/>
      <c r="R90" s="375"/>
      <c r="S90" s="421"/>
      <c r="T90" s="378"/>
      <c r="U90" s="421"/>
      <c r="V90" s="3"/>
      <c r="W90" s="3"/>
      <c r="X90" s="3"/>
    </row>
    <row r="91" spans="1:24">
      <c r="A91" s="343"/>
      <c r="B91" s="360"/>
      <c r="C91" s="360"/>
      <c r="D91" s="360"/>
      <c r="E91" s="208" t="s">
        <v>132</v>
      </c>
      <c r="F91" s="76">
        <v>517</v>
      </c>
      <c r="G91" s="81">
        <v>5</v>
      </c>
      <c r="H91" s="81">
        <v>5</v>
      </c>
      <c r="I91" s="81">
        <v>5</v>
      </c>
      <c r="J91" s="81">
        <v>5</v>
      </c>
      <c r="K91" s="81">
        <v>5</v>
      </c>
      <c r="L91" s="81">
        <v>5</v>
      </c>
      <c r="M91" s="199">
        <f t="shared" si="21"/>
        <v>2.585</v>
      </c>
      <c r="N91" s="199">
        <f t="shared" si="22"/>
        <v>2.585</v>
      </c>
      <c r="O91" s="211">
        <f t="shared" si="23"/>
        <v>2.585</v>
      </c>
      <c r="P91" s="375"/>
      <c r="Q91" s="375"/>
      <c r="R91" s="375"/>
      <c r="S91" s="421"/>
      <c r="T91" s="378"/>
      <c r="U91" s="421"/>
      <c r="V91" s="3"/>
      <c r="W91" s="3"/>
      <c r="X91" s="3"/>
    </row>
    <row r="92" spans="1:24">
      <c r="A92" s="343"/>
      <c r="B92" s="360"/>
      <c r="C92" s="360"/>
      <c r="D92" s="360"/>
      <c r="E92" s="208" t="s">
        <v>61</v>
      </c>
      <c r="F92" s="76">
        <v>417</v>
      </c>
      <c r="G92" s="81">
        <v>9</v>
      </c>
      <c r="H92" s="81">
        <v>9</v>
      </c>
      <c r="I92" s="81">
        <v>9</v>
      </c>
      <c r="J92" s="81">
        <v>9</v>
      </c>
      <c r="K92" s="81">
        <v>9</v>
      </c>
      <c r="L92" s="81">
        <v>9</v>
      </c>
      <c r="M92" s="199">
        <f t="shared" si="21"/>
        <v>3.7530000000000001</v>
      </c>
      <c r="N92" s="199">
        <f t="shared" si="22"/>
        <v>3.7530000000000001</v>
      </c>
      <c r="O92" s="211">
        <f t="shared" si="23"/>
        <v>3.7530000000000001</v>
      </c>
      <c r="P92" s="375"/>
      <c r="Q92" s="375"/>
      <c r="R92" s="375"/>
      <c r="S92" s="421"/>
      <c r="T92" s="378"/>
      <c r="U92" s="421"/>
      <c r="V92" s="3"/>
      <c r="W92" s="3"/>
      <c r="X92" s="3"/>
    </row>
    <row r="93" spans="1:24" ht="15" customHeight="1">
      <c r="A93" s="343"/>
      <c r="B93" s="360"/>
      <c r="C93" s="360"/>
      <c r="D93" s="360"/>
      <c r="E93" s="208" t="s">
        <v>140</v>
      </c>
      <c r="F93" s="76">
        <v>2462</v>
      </c>
      <c r="G93" s="81">
        <v>13</v>
      </c>
      <c r="H93" s="81">
        <v>13</v>
      </c>
      <c r="I93" s="81">
        <v>13</v>
      </c>
      <c r="J93" s="81">
        <v>13</v>
      </c>
      <c r="K93" s="81">
        <v>13</v>
      </c>
      <c r="L93" s="81">
        <v>13</v>
      </c>
      <c r="M93" s="199">
        <f t="shared" si="21"/>
        <v>32.006</v>
      </c>
      <c r="N93" s="199">
        <f t="shared" si="22"/>
        <v>32.006</v>
      </c>
      <c r="O93" s="211">
        <f t="shared" si="23"/>
        <v>32.006</v>
      </c>
      <c r="P93" s="375"/>
      <c r="Q93" s="375"/>
      <c r="R93" s="375"/>
      <c r="S93" s="421"/>
      <c r="T93" s="378"/>
      <c r="U93" s="421"/>
      <c r="V93" s="3"/>
      <c r="W93" s="3"/>
      <c r="X93" s="3"/>
    </row>
    <row r="94" spans="1:24" ht="15" customHeight="1">
      <c r="A94" s="343"/>
      <c r="B94" s="360"/>
      <c r="C94" s="360"/>
      <c r="D94" s="360"/>
      <c r="E94" s="208" t="s">
        <v>129</v>
      </c>
      <c r="F94" s="76">
        <v>5895</v>
      </c>
      <c r="G94" s="81">
        <v>1</v>
      </c>
      <c r="H94" s="81">
        <v>1</v>
      </c>
      <c r="I94" s="81">
        <v>1</v>
      </c>
      <c r="J94" s="81">
        <v>1</v>
      </c>
      <c r="K94" s="81">
        <v>1</v>
      </c>
      <c r="L94" s="81">
        <v>1</v>
      </c>
      <c r="M94" s="199">
        <f t="shared" si="21"/>
        <v>5.8949999999999996</v>
      </c>
      <c r="N94" s="199">
        <f t="shared" si="22"/>
        <v>5.8949999999999996</v>
      </c>
      <c r="O94" s="211">
        <f t="shared" si="23"/>
        <v>5.8949999999999996</v>
      </c>
      <c r="P94" s="375"/>
      <c r="Q94" s="375"/>
      <c r="R94" s="375"/>
      <c r="S94" s="421"/>
      <c r="T94" s="378"/>
      <c r="U94" s="421"/>
      <c r="V94" s="3"/>
      <c r="W94" s="3"/>
      <c r="X94" s="3"/>
    </row>
    <row r="95" spans="1:24">
      <c r="A95" s="343"/>
      <c r="B95" s="360"/>
      <c r="C95" s="360"/>
      <c r="D95" s="360"/>
      <c r="E95" s="208" t="s">
        <v>130</v>
      </c>
      <c r="F95" s="76">
        <v>80</v>
      </c>
      <c r="G95" s="84">
        <v>0.1</v>
      </c>
      <c r="H95" s="84">
        <v>0.1</v>
      </c>
      <c r="I95" s="84">
        <v>0.1</v>
      </c>
      <c r="J95" s="84">
        <v>0.1</v>
      </c>
      <c r="K95" s="84">
        <v>0.1</v>
      </c>
      <c r="L95" s="84">
        <v>0.1</v>
      </c>
      <c r="M95" s="199">
        <f t="shared" si="21"/>
        <v>8.0000000000000002E-3</v>
      </c>
      <c r="N95" s="199">
        <f t="shared" si="22"/>
        <v>8.0000000000000002E-3</v>
      </c>
      <c r="O95" s="211">
        <f t="shared" si="23"/>
        <v>8.0000000000000002E-3</v>
      </c>
      <c r="P95" s="375"/>
      <c r="Q95" s="375"/>
      <c r="R95" s="375"/>
      <c r="S95" s="421"/>
      <c r="T95" s="378"/>
      <c r="U95" s="421"/>
      <c r="V95" s="3"/>
      <c r="W95" s="3"/>
      <c r="X95" s="3"/>
    </row>
    <row r="96" spans="1:24" ht="18.75" customHeight="1">
      <c r="A96" s="343"/>
      <c r="B96" s="360"/>
      <c r="C96" s="360"/>
      <c r="D96" s="360"/>
      <c r="E96" s="208" t="s">
        <v>131</v>
      </c>
      <c r="F96" s="76">
        <v>4320</v>
      </c>
      <c r="G96" s="76">
        <v>0.03</v>
      </c>
      <c r="H96" s="76">
        <v>0.03</v>
      </c>
      <c r="I96" s="76">
        <v>0.03</v>
      </c>
      <c r="J96" s="76">
        <v>0.03</v>
      </c>
      <c r="K96" s="76">
        <v>0.03</v>
      </c>
      <c r="L96" s="76">
        <v>0.03</v>
      </c>
      <c r="M96" s="199">
        <f t="shared" si="21"/>
        <v>0.12959999999999999</v>
      </c>
      <c r="N96" s="199">
        <f t="shared" si="22"/>
        <v>0.12959999999999999</v>
      </c>
      <c r="O96" s="211">
        <f t="shared" si="23"/>
        <v>0.12959999999999999</v>
      </c>
      <c r="P96" s="375"/>
      <c r="Q96" s="375"/>
      <c r="R96" s="375"/>
      <c r="S96" s="421"/>
      <c r="T96" s="378"/>
      <c r="U96" s="421"/>
      <c r="V96" s="3"/>
      <c r="W96" s="3"/>
      <c r="X96" s="3"/>
    </row>
    <row r="97" spans="1:24" ht="18.75" customHeight="1">
      <c r="A97" s="343"/>
      <c r="B97" s="360"/>
      <c r="C97" s="360"/>
      <c r="D97" s="360"/>
      <c r="E97" s="208" t="s">
        <v>132</v>
      </c>
      <c r="F97" s="76">
        <v>517</v>
      </c>
      <c r="G97" s="81">
        <v>1</v>
      </c>
      <c r="H97" s="81">
        <v>1</v>
      </c>
      <c r="I97" s="81">
        <v>1</v>
      </c>
      <c r="J97" s="81">
        <v>1</v>
      </c>
      <c r="K97" s="81">
        <v>1</v>
      </c>
      <c r="L97" s="81">
        <v>1</v>
      </c>
      <c r="M97" s="199">
        <f t="shared" si="21"/>
        <v>0.51700000000000002</v>
      </c>
      <c r="N97" s="199">
        <f t="shared" si="22"/>
        <v>0.51700000000000002</v>
      </c>
      <c r="O97" s="211">
        <f t="shared" si="23"/>
        <v>0.51700000000000002</v>
      </c>
      <c r="P97" s="376"/>
      <c r="Q97" s="376"/>
      <c r="R97" s="376"/>
      <c r="S97" s="421"/>
      <c r="T97" s="379"/>
      <c r="U97" s="421"/>
      <c r="V97" s="3"/>
      <c r="W97" s="3"/>
      <c r="X97" s="3"/>
    </row>
    <row r="98" spans="1:24" ht="15.75">
      <c r="A98" s="329" t="s">
        <v>97</v>
      </c>
      <c r="B98" s="404">
        <v>200</v>
      </c>
      <c r="C98" s="404">
        <v>200</v>
      </c>
      <c r="D98" s="404">
        <v>200</v>
      </c>
      <c r="E98" s="75" t="s">
        <v>42</v>
      </c>
      <c r="F98" s="76">
        <v>1488</v>
      </c>
      <c r="G98" s="81">
        <v>20</v>
      </c>
      <c r="H98" s="81">
        <v>20</v>
      </c>
      <c r="I98" s="81">
        <v>20</v>
      </c>
      <c r="J98" s="81">
        <v>20</v>
      </c>
      <c r="K98" s="81">
        <v>20</v>
      </c>
      <c r="L98" s="81">
        <v>20</v>
      </c>
      <c r="M98" s="198">
        <f t="shared" si="21"/>
        <v>29.76</v>
      </c>
      <c r="N98" s="76">
        <f t="shared" si="22"/>
        <v>29.76</v>
      </c>
      <c r="O98" s="91">
        <f>G98*F98/1000</f>
        <v>29.76</v>
      </c>
      <c r="P98" s="374">
        <f>SUM(M98:M99)</f>
        <v>33.160000000000004</v>
      </c>
      <c r="Q98" s="374">
        <f>SUM(N98:N99)</f>
        <v>33.160000000000004</v>
      </c>
      <c r="R98" s="374">
        <f>SUM(O98:O99)</f>
        <v>33.160000000000004</v>
      </c>
      <c r="S98" s="377">
        <f>P98*1.5</f>
        <v>49.740000000000009</v>
      </c>
      <c r="T98" s="377">
        <f>Q98*1.5</f>
        <v>49.740000000000009</v>
      </c>
      <c r="U98" s="383">
        <f>R98*1.5</f>
        <v>49.740000000000009</v>
      </c>
      <c r="V98" s="3"/>
      <c r="W98" s="3"/>
      <c r="X98" s="3"/>
    </row>
    <row r="99" spans="1:24" ht="15.75">
      <c r="A99" s="330"/>
      <c r="B99" s="372"/>
      <c r="C99" s="372"/>
      <c r="D99" s="372"/>
      <c r="E99" s="75" t="s">
        <v>38</v>
      </c>
      <c r="F99" s="76">
        <v>425</v>
      </c>
      <c r="G99" s="81">
        <v>8</v>
      </c>
      <c r="H99" s="81">
        <v>8</v>
      </c>
      <c r="I99" s="81">
        <v>8</v>
      </c>
      <c r="J99" s="81">
        <v>8</v>
      </c>
      <c r="K99" s="81">
        <v>8</v>
      </c>
      <c r="L99" s="81">
        <v>8</v>
      </c>
      <c r="M99" s="198">
        <f t="shared" si="21"/>
        <v>3.4</v>
      </c>
      <c r="N99" s="76">
        <f t="shared" si="22"/>
        <v>3.4</v>
      </c>
      <c r="O99" s="91">
        <f>G99*F99/1000</f>
        <v>3.4</v>
      </c>
      <c r="P99" s="376"/>
      <c r="Q99" s="376"/>
      <c r="R99" s="376"/>
      <c r="S99" s="379"/>
      <c r="T99" s="379"/>
      <c r="U99" s="384"/>
      <c r="V99" s="3"/>
      <c r="W99" s="3"/>
      <c r="X99" s="3"/>
    </row>
    <row r="100" spans="1:24" ht="30">
      <c r="A100" s="92" t="s">
        <v>110</v>
      </c>
      <c r="B100" s="93">
        <v>30</v>
      </c>
      <c r="C100" s="93">
        <v>50</v>
      </c>
      <c r="D100" s="93">
        <v>50</v>
      </c>
      <c r="E100" s="94" t="s">
        <v>110</v>
      </c>
      <c r="F100" s="77">
        <v>440</v>
      </c>
      <c r="G100" s="82">
        <v>30</v>
      </c>
      <c r="H100" s="82">
        <v>50</v>
      </c>
      <c r="I100" s="82">
        <v>50</v>
      </c>
      <c r="J100" s="82">
        <v>30</v>
      </c>
      <c r="K100" s="82">
        <v>50</v>
      </c>
      <c r="L100" s="82">
        <v>50</v>
      </c>
      <c r="M100" s="76">
        <f>G100*F100/1000</f>
        <v>13.2</v>
      </c>
      <c r="N100" s="76">
        <f>H100*F100/1000</f>
        <v>22</v>
      </c>
      <c r="O100" s="76">
        <f>I100*F100/1000</f>
        <v>22</v>
      </c>
      <c r="P100" s="76">
        <f>M100</f>
        <v>13.2</v>
      </c>
      <c r="Q100" s="76">
        <f>N100</f>
        <v>22</v>
      </c>
      <c r="R100" s="76">
        <f>O100</f>
        <v>22</v>
      </c>
      <c r="S100" s="203">
        <f>P100*1.5</f>
        <v>19.799999999999997</v>
      </c>
      <c r="T100" s="203">
        <f>Q100*1.5</f>
        <v>33</v>
      </c>
      <c r="U100" s="204">
        <f>R100*1.5</f>
        <v>33</v>
      </c>
      <c r="V100" s="3"/>
      <c r="W100" s="3"/>
      <c r="X100" s="3"/>
    </row>
    <row r="101" spans="1:24" ht="15.75" thickBot="1">
      <c r="A101" s="426"/>
      <c r="B101" s="427"/>
      <c r="C101" s="427"/>
      <c r="D101" s="427"/>
      <c r="E101" s="427"/>
      <c r="F101" s="427"/>
      <c r="G101" s="427"/>
      <c r="H101" s="427"/>
      <c r="I101" s="427"/>
      <c r="J101" s="427"/>
      <c r="K101" s="427"/>
      <c r="L101" s="427"/>
      <c r="M101" s="427"/>
      <c r="N101" s="427"/>
      <c r="O101" s="428"/>
      <c r="P101" s="127">
        <f t="shared" ref="P101:U101" si="24">SUM(P77:P100)</f>
        <v>354.36560000000003</v>
      </c>
      <c r="Q101" s="127">
        <f t="shared" si="24"/>
        <v>438.45960000000002</v>
      </c>
      <c r="R101" s="127">
        <f t="shared" si="24"/>
        <v>511.92060000000004</v>
      </c>
      <c r="S101" s="127">
        <f t="shared" si="24"/>
        <v>531.54840000000002</v>
      </c>
      <c r="T101" s="127">
        <f t="shared" si="24"/>
        <v>657.68939999999998</v>
      </c>
      <c r="U101" s="127">
        <f t="shared" si="24"/>
        <v>767.8809</v>
      </c>
      <c r="V101" s="3"/>
      <c r="W101" s="3"/>
      <c r="X101" s="3"/>
    </row>
    <row r="102" spans="1:24" ht="15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2"/>
      <c r="Q108" s="2"/>
      <c r="R108" s="2"/>
      <c r="S108" s="2"/>
      <c r="T108" s="2"/>
    </row>
    <row r="109" spans="1:24" ht="15.7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2"/>
      <c r="Q109" s="2"/>
      <c r="R109" s="2"/>
      <c r="S109" s="2"/>
      <c r="T109" s="2"/>
    </row>
    <row r="110" spans="1:24" ht="15.7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2"/>
      <c r="Q110" s="2"/>
      <c r="R110" s="2"/>
      <c r="S110" s="2"/>
      <c r="T110" s="2"/>
    </row>
    <row r="111" spans="1:2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</sheetData>
  <mergeCells count="190">
    <mergeCell ref="P81:P86"/>
    <mergeCell ref="Q81:Q86"/>
    <mergeCell ref="R81:R86"/>
    <mergeCell ref="S81:S86"/>
    <mergeCell ref="T81:T86"/>
    <mergeCell ref="U81:U86"/>
    <mergeCell ref="A87:A97"/>
    <mergeCell ref="B87:B97"/>
    <mergeCell ref="C87:C97"/>
    <mergeCell ref="D87:D97"/>
    <mergeCell ref="P87:P97"/>
    <mergeCell ref="Q87:Q97"/>
    <mergeCell ref="R87:R97"/>
    <mergeCell ref="S87:S97"/>
    <mergeCell ref="T87:T97"/>
    <mergeCell ref="U87:U97"/>
    <mergeCell ref="Q32:Q34"/>
    <mergeCell ref="R32:R34"/>
    <mergeCell ref="S32:S34"/>
    <mergeCell ref="T32:T34"/>
    <mergeCell ref="U32:U34"/>
    <mergeCell ref="A77:A80"/>
    <mergeCell ref="B77:B80"/>
    <mergeCell ref="C77:C80"/>
    <mergeCell ref="D77:D80"/>
    <mergeCell ref="P77:P80"/>
    <mergeCell ref="Q77:Q80"/>
    <mergeCell ref="R77:R80"/>
    <mergeCell ref="S77:S80"/>
    <mergeCell ref="T77:T80"/>
    <mergeCell ref="U77:U80"/>
    <mergeCell ref="S47:S49"/>
    <mergeCell ref="T47:T49"/>
    <mergeCell ref="U47:U49"/>
    <mergeCell ref="Q47:Q49"/>
    <mergeCell ref="R47:R49"/>
    <mergeCell ref="U54:U55"/>
    <mergeCell ref="P50:P52"/>
    <mergeCell ref="P71:P73"/>
    <mergeCell ref="Q71:Q73"/>
    <mergeCell ref="R71:R73"/>
    <mergeCell ref="S71:S73"/>
    <mergeCell ref="T71:T73"/>
    <mergeCell ref="U71:U73"/>
    <mergeCell ref="R50:R52"/>
    <mergeCell ref="S50:S52"/>
    <mergeCell ref="T50:T52"/>
    <mergeCell ref="U50:U52"/>
    <mergeCell ref="P54:P55"/>
    <mergeCell ref="Q54:Q55"/>
    <mergeCell ref="R54:R55"/>
    <mergeCell ref="S54:S55"/>
    <mergeCell ref="T54:T55"/>
    <mergeCell ref="Q50:Q52"/>
    <mergeCell ref="U35:U36"/>
    <mergeCell ref="P22:P31"/>
    <mergeCell ref="Q22:Q31"/>
    <mergeCell ref="R22:R31"/>
    <mergeCell ref="S22:S31"/>
    <mergeCell ref="T22:T31"/>
    <mergeCell ref="U98:U99"/>
    <mergeCell ref="P66:P70"/>
    <mergeCell ref="Q66:Q70"/>
    <mergeCell ref="R66:R70"/>
    <mergeCell ref="S66:S70"/>
    <mergeCell ref="T66:T70"/>
    <mergeCell ref="U66:U70"/>
    <mergeCell ref="P98:P99"/>
    <mergeCell ref="Q98:Q99"/>
    <mergeCell ref="R98:R99"/>
    <mergeCell ref="S98:S99"/>
    <mergeCell ref="T98:T99"/>
    <mergeCell ref="P60:P65"/>
    <mergeCell ref="Q60:Q65"/>
    <mergeCell ref="R60:R65"/>
    <mergeCell ref="S60:S65"/>
    <mergeCell ref="T60:T65"/>
    <mergeCell ref="U60:U65"/>
    <mergeCell ref="A59:O59"/>
    <mergeCell ref="A60:A65"/>
    <mergeCell ref="B60:B65"/>
    <mergeCell ref="C60:C65"/>
    <mergeCell ref="A35:A36"/>
    <mergeCell ref="B35:B36"/>
    <mergeCell ref="C35:C36"/>
    <mergeCell ref="D35:D36"/>
    <mergeCell ref="D7:D8"/>
    <mergeCell ref="A7:A8"/>
    <mergeCell ref="B7:B8"/>
    <mergeCell ref="C7:C8"/>
    <mergeCell ref="A9:A14"/>
    <mergeCell ref="B9:B14"/>
    <mergeCell ref="C9:C14"/>
    <mergeCell ref="D9:D14"/>
    <mergeCell ref="A32:A34"/>
    <mergeCell ref="B32:B34"/>
    <mergeCell ref="C32:C34"/>
    <mergeCell ref="D32:D34"/>
    <mergeCell ref="A54:A55"/>
    <mergeCell ref="B54:B55"/>
    <mergeCell ref="C54:C55"/>
    <mergeCell ref="D54:D55"/>
    <mergeCell ref="A3:A4"/>
    <mergeCell ref="B3:D3"/>
    <mergeCell ref="E3:E4"/>
    <mergeCell ref="F3:F4"/>
    <mergeCell ref="G3:I3"/>
    <mergeCell ref="J3:L3"/>
    <mergeCell ref="M3:O3"/>
    <mergeCell ref="A22:A31"/>
    <mergeCell ref="B22:B31"/>
    <mergeCell ref="C22:C31"/>
    <mergeCell ref="D22:D31"/>
    <mergeCell ref="A5:U5"/>
    <mergeCell ref="A6:U6"/>
    <mergeCell ref="U7:U8"/>
    <mergeCell ref="P3:R3"/>
    <mergeCell ref="S3:U3"/>
    <mergeCell ref="U22:U31"/>
    <mergeCell ref="P9:P14"/>
    <mergeCell ref="Q9:Q14"/>
    <mergeCell ref="R9:R14"/>
    <mergeCell ref="S9:S14"/>
    <mergeCell ref="T9:T14"/>
    <mergeCell ref="U9:U14"/>
    <mergeCell ref="U15:U17"/>
    <mergeCell ref="A76:O76"/>
    <mergeCell ref="A81:A86"/>
    <mergeCell ref="B81:B86"/>
    <mergeCell ref="C81:C86"/>
    <mergeCell ref="D81:D86"/>
    <mergeCell ref="B98:B99"/>
    <mergeCell ref="C98:C99"/>
    <mergeCell ref="D98:D99"/>
    <mergeCell ref="A66:A70"/>
    <mergeCell ref="B66:B70"/>
    <mergeCell ref="C66:C70"/>
    <mergeCell ref="D66:D70"/>
    <mergeCell ref="A71:A73"/>
    <mergeCell ref="B71:B73"/>
    <mergeCell ref="C71:C73"/>
    <mergeCell ref="D71:D73"/>
    <mergeCell ref="C50:C52"/>
    <mergeCell ref="D50:D52"/>
    <mergeCell ref="A50:A52"/>
    <mergeCell ref="B50:B52"/>
    <mergeCell ref="P7:P8"/>
    <mergeCell ref="Q7:Q8"/>
    <mergeCell ref="R7:R8"/>
    <mergeCell ref="S7:S8"/>
    <mergeCell ref="T7:T8"/>
    <mergeCell ref="P35:P36"/>
    <mergeCell ref="Q35:Q36"/>
    <mergeCell ref="R35:R36"/>
    <mergeCell ref="S35:S36"/>
    <mergeCell ref="T35:T36"/>
    <mergeCell ref="A15:A17"/>
    <mergeCell ref="B15:B17"/>
    <mergeCell ref="C15:C17"/>
    <mergeCell ref="D15:D17"/>
    <mergeCell ref="P15:P17"/>
    <mergeCell ref="Q15:Q17"/>
    <mergeCell ref="R15:R17"/>
    <mergeCell ref="S15:S17"/>
    <mergeCell ref="T15:T17"/>
    <mergeCell ref="P32:P34"/>
    <mergeCell ref="A101:O101"/>
    <mergeCell ref="A20:O20"/>
    <mergeCell ref="A21:U21"/>
    <mergeCell ref="A38:O38"/>
    <mergeCell ref="A39:U39"/>
    <mergeCell ref="A58:O58"/>
    <mergeCell ref="A75:O75"/>
    <mergeCell ref="A41:A46"/>
    <mergeCell ref="B41:B46"/>
    <mergeCell ref="C41:C46"/>
    <mergeCell ref="D41:D46"/>
    <mergeCell ref="P41:P46"/>
    <mergeCell ref="Q41:Q46"/>
    <mergeCell ref="R41:R46"/>
    <mergeCell ref="S41:S46"/>
    <mergeCell ref="T41:T46"/>
    <mergeCell ref="U41:U46"/>
    <mergeCell ref="A47:A49"/>
    <mergeCell ref="B47:B49"/>
    <mergeCell ref="C47:C49"/>
    <mergeCell ref="D47:D49"/>
    <mergeCell ref="P47:P49"/>
    <mergeCell ref="D60:D65"/>
    <mergeCell ref="A98:A99"/>
  </mergeCells>
  <pageMargins left="0.31496062992125984" right="0.31496062992125984" top="0.15748031496062992" bottom="0.15748031496062992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112"/>
  <sheetViews>
    <sheetView view="pageBreakPreview" zoomScale="98" zoomScaleNormal="98" zoomScaleSheetLayoutView="98" workbookViewId="0"/>
  </sheetViews>
  <sheetFormatPr defaultRowHeight="15" outlineLevelCol="1"/>
  <cols>
    <col min="1" max="1" width="24.25" customWidth="1"/>
    <col min="4" max="4" width="9.125" customWidth="1"/>
    <col min="5" max="5" width="27.125" customWidth="1"/>
    <col min="6" max="6" width="10.375" bestFit="1" customWidth="1"/>
    <col min="7" max="7" width="10.625" customWidth="1"/>
    <col min="8" max="8" width="10.125" customWidth="1"/>
    <col min="9" max="9" width="10.625" customWidth="1"/>
    <col min="10" max="10" width="10.25" customWidth="1"/>
    <col min="11" max="11" width="10.125" customWidth="1"/>
    <col min="12" max="12" width="9.75" customWidth="1"/>
    <col min="13" max="21" width="9.125" customWidth="1" outlineLevel="1"/>
  </cols>
  <sheetData>
    <row r="1" spans="1:24">
      <c r="A1" s="79" t="s">
        <v>98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3"/>
      <c r="T1" s="3"/>
      <c r="U1" s="3"/>
      <c r="V1" s="3"/>
      <c r="W1" s="3"/>
      <c r="X1" s="3"/>
    </row>
    <row r="2" spans="1:24" ht="15.75" thickBot="1">
      <c r="A2" s="79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3"/>
      <c r="T2" s="3"/>
      <c r="U2" s="3"/>
      <c r="V2" s="3"/>
      <c r="W2" s="3"/>
      <c r="X2" s="3"/>
    </row>
    <row r="3" spans="1:24" ht="27.75" customHeight="1">
      <c r="A3" s="391" t="s">
        <v>0</v>
      </c>
      <c r="B3" s="393" t="s">
        <v>1</v>
      </c>
      <c r="C3" s="393"/>
      <c r="D3" s="393"/>
      <c r="E3" s="394" t="s">
        <v>2</v>
      </c>
      <c r="F3" s="396" t="s">
        <v>3</v>
      </c>
      <c r="G3" s="393" t="s">
        <v>4</v>
      </c>
      <c r="H3" s="393"/>
      <c r="I3" s="393"/>
      <c r="J3" s="393" t="s">
        <v>5</v>
      </c>
      <c r="K3" s="393"/>
      <c r="L3" s="393"/>
      <c r="M3" s="393" t="s">
        <v>108</v>
      </c>
      <c r="N3" s="393"/>
      <c r="O3" s="393"/>
      <c r="P3" s="385" t="s">
        <v>6</v>
      </c>
      <c r="Q3" s="385"/>
      <c r="R3" s="386"/>
      <c r="S3" s="387" t="s">
        <v>109</v>
      </c>
      <c r="T3" s="387"/>
      <c r="U3" s="388"/>
      <c r="V3" s="3"/>
      <c r="W3" s="3"/>
      <c r="X3" s="3"/>
    </row>
    <row r="4" spans="1:24" ht="15.75" thickBot="1">
      <c r="A4" s="392"/>
      <c r="B4" s="212" t="s">
        <v>13</v>
      </c>
      <c r="C4" s="212" t="s">
        <v>7</v>
      </c>
      <c r="D4" s="212" t="s">
        <v>8</v>
      </c>
      <c r="E4" s="395"/>
      <c r="F4" s="397"/>
      <c r="G4" s="212" t="s">
        <v>13</v>
      </c>
      <c r="H4" s="212" t="s">
        <v>7</v>
      </c>
      <c r="I4" s="212" t="s">
        <v>8</v>
      </c>
      <c r="J4" s="212" t="s">
        <v>13</v>
      </c>
      <c r="K4" s="212" t="s">
        <v>7</v>
      </c>
      <c r="L4" s="212" t="s">
        <v>8</v>
      </c>
      <c r="M4" s="212" t="s">
        <v>13</v>
      </c>
      <c r="N4" s="212" t="s">
        <v>7</v>
      </c>
      <c r="O4" s="80" t="s">
        <v>8</v>
      </c>
      <c r="P4" s="212" t="s">
        <v>13</v>
      </c>
      <c r="Q4" s="212" t="s">
        <v>7</v>
      </c>
      <c r="R4" s="80" t="s">
        <v>8</v>
      </c>
      <c r="S4" s="212" t="s">
        <v>13</v>
      </c>
      <c r="T4" s="212" t="s">
        <v>7</v>
      </c>
      <c r="U4" s="80" t="s">
        <v>8</v>
      </c>
      <c r="V4" s="3"/>
      <c r="W4" s="3"/>
      <c r="X4" s="3"/>
    </row>
    <row r="5" spans="1:24">
      <c r="A5" s="402" t="s">
        <v>99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78"/>
      <c r="Q5" s="78"/>
      <c r="R5" s="78"/>
      <c r="S5" s="3"/>
      <c r="T5" s="3"/>
      <c r="U5" s="3"/>
      <c r="V5" s="3"/>
      <c r="W5" s="3"/>
      <c r="X5" s="3"/>
    </row>
    <row r="6" spans="1:24" ht="18.75" customHeight="1" thickBot="1">
      <c r="A6" s="403" t="s">
        <v>9</v>
      </c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78"/>
      <c r="Q6" s="78"/>
      <c r="R6" s="78"/>
      <c r="S6" s="3"/>
      <c r="T6" s="3"/>
      <c r="U6" s="3"/>
      <c r="V6" s="3"/>
      <c r="W6" s="3"/>
      <c r="X6" s="3"/>
    </row>
    <row r="7" spans="1:24" ht="18.75" customHeight="1" thickBot="1">
      <c r="A7" s="420" t="s">
        <v>150</v>
      </c>
      <c r="B7" s="443">
        <v>60</v>
      </c>
      <c r="C7" s="443">
        <v>80</v>
      </c>
      <c r="D7" s="443">
        <v>100</v>
      </c>
      <c r="E7" s="98" t="s">
        <v>60</v>
      </c>
      <c r="F7" s="213">
        <v>174</v>
      </c>
      <c r="G7" s="99">
        <v>49</v>
      </c>
      <c r="H7" s="99">
        <v>63</v>
      </c>
      <c r="I7" s="99">
        <v>70</v>
      </c>
      <c r="J7" s="99">
        <v>35</v>
      </c>
      <c r="K7" s="99">
        <v>45</v>
      </c>
      <c r="L7" s="99">
        <v>50</v>
      </c>
      <c r="M7" s="213">
        <f>G7*F7/1000</f>
        <v>8.5259999999999998</v>
      </c>
      <c r="N7" s="213">
        <f>H7*F7/1000</f>
        <v>10.962</v>
      </c>
      <c r="O7" s="213">
        <f>I7*F7/1000</f>
        <v>12.18</v>
      </c>
      <c r="P7" s="381">
        <f>SUM(M7:M11)</f>
        <v>31.018000000000001</v>
      </c>
      <c r="Q7" s="381">
        <f>SUM(N7:N11)</f>
        <v>39.369500000000002</v>
      </c>
      <c r="R7" s="381">
        <f>SUM(O7:O11)</f>
        <v>43.743000000000002</v>
      </c>
      <c r="S7" s="382">
        <f>P7*1.5</f>
        <v>46.527000000000001</v>
      </c>
      <c r="T7" s="382">
        <f>Q7*1.5</f>
        <v>59.054250000000003</v>
      </c>
      <c r="U7" s="389">
        <f>R7*1.5</f>
        <v>65.614500000000007</v>
      </c>
      <c r="V7" s="3"/>
      <c r="W7" s="3"/>
      <c r="X7" s="3"/>
    </row>
    <row r="8" spans="1:24" ht="18.75" customHeight="1" thickBot="1">
      <c r="A8" s="343"/>
      <c r="B8" s="360"/>
      <c r="C8" s="360"/>
      <c r="D8" s="360"/>
      <c r="E8" s="3" t="s">
        <v>35</v>
      </c>
      <c r="F8" s="100">
        <v>169</v>
      </c>
      <c r="G8" s="90">
        <v>21</v>
      </c>
      <c r="H8" s="90">
        <v>27</v>
      </c>
      <c r="I8" s="81">
        <v>30</v>
      </c>
      <c r="J8" s="90">
        <v>16</v>
      </c>
      <c r="K8" s="90">
        <v>21</v>
      </c>
      <c r="L8" s="81">
        <v>23</v>
      </c>
      <c r="M8" s="213">
        <f>G8*F8/1000</f>
        <v>3.5489999999999999</v>
      </c>
      <c r="N8" s="213">
        <f>H8*F8/1000</f>
        <v>4.5629999999999997</v>
      </c>
      <c r="O8" s="213">
        <f t="shared" ref="O8:O9" si="0">I8*F8/1000</f>
        <v>5.07</v>
      </c>
      <c r="P8" s="375"/>
      <c r="Q8" s="375"/>
      <c r="R8" s="375"/>
      <c r="S8" s="378"/>
      <c r="T8" s="378"/>
      <c r="U8" s="390"/>
      <c r="V8" s="3"/>
      <c r="W8" s="3"/>
      <c r="X8" s="3"/>
    </row>
    <row r="9" spans="1:24" ht="18.75" customHeight="1">
      <c r="A9" s="343"/>
      <c r="B9" s="360"/>
      <c r="C9" s="360"/>
      <c r="D9" s="360"/>
      <c r="E9" s="74" t="s">
        <v>37</v>
      </c>
      <c r="F9" s="76">
        <v>751</v>
      </c>
      <c r="G9" s="90">
        <v>21</v>
      </c>
      <c r="H9" s="90">
        <v>27</v>
      </c>
      <c r="I9" s="81">
        <v>30</v>
      </c>
      <c r="J9" s="90">
        <v>15</v>
      </c>
      <c r="K9" s="90">
        <v>19</v>
      </c>
      <c r="L9" s="81">
        <v>21</v>
      </c>
      <c r="M9" s="76">
        <f>G9*F9/1000</f>
        <v>15.771000000000001</v>
      </c>
      <c r="N9" s="76">
        <f>H9*F9/1000</f>
        <v>20.277000000000001</v>
      </c>
      <c r="O9" s="213">
        <f t="shared" si="0"/>
        <v>22.53</v>
      </c>
      <c r="P9" s="375"/>
      <c r="Q9" s="375"/>
      <c r="R9" s="375"/>
      <c r="S9" s="378"/>
      <c r="T9" s="378"/>
      <c r="U9" s="390"/>
      <c r="V9" s="3"/>
      <c r="W9" s="3"/>
      <c r="X9" s="3"/>
    </row>
    <row r="10" spans="1:24" ht="18.75" customHeight="1">
      <c r="A10" s="343"/>
      <c r="B10" s="360"/>
      <c r="C10" s="360"/>
      <c r="D10" s="360"/>
      <c r="E10" s="74" t="s">
        <v>12</v>
      </c>
      <c r="F10" s="76">
        <v>791</v>
      </c>
      <c r="G10" s="81">
        <v>4</v>
      </c>
      <c r="H10" s="81">
        <v>4.5</v>
      </c>
      <c r="I10" s="81">
        <v>5</v>
      </c>
      <c r="J10" s="81">
        <v>4</v>
      </c>
      <c r="K10" s="81">
        <v>4.5</v>
      </c>
      <c r="L10" s="81">
        <v>5</v>
      </c>
      <c r="M10" s="76">
        <f>G10*F10/1000</f>
        <v>3.1640000000000001</v>
      </c>
      <c r="N10" s="76">
        <f>H10*F10/1000</f>
        <v>3.5594999999999999</v>
      </c>
      <c r="O10" s="76">
        <f>I10*F10/1000</f>
        <v>3.9550000000000001</v>
      </c>
      <c r="P10" s="375"/>
      <c r="Q10" s="375"/>
      <c r="R10" s="375"/>
      <c r="S10" s="378"/>
      <c r="T10" s="378"/>
      <c r="U10" s="390"/>
      <c r="V10" s="3"/>
      <c r="W10" s="3"/>
      <c r="X10" s="3"/>
    </row>
    <row r="11" spans="1:24" ht="18.75" customHeight="1">
      <c r="A11" s="343"/>
      <c r="B11" s="360"/>
      <c r="C11" s="360"/>
      <c r="D11" s="360"/>
      <c r="E11" s="75" t="s">
        <v>28</v>
      </c>
      <c r="F11" s="76">
        <v>80</v>
      </c>
      <c r="G11" s="84">
        <v>0.1</v>
      </c>
      <c r="H11" s="84">
        <v>0.1</v>
      </c>
      <c r="I11" s="84">
        <v>0.1</v>
      </c>
      <c r="J11" s="84">
        <v>0.1</v>
      </c>
      <c r="K11" s="84">
        <v>0.1</v>
      </c>
      <c r="L11" s="84">
        <v>0.1</v>
      </c>
      <c r="M11" s="76">
        <f>G11*F11/1000</f>
        <v>8.0000000000000002E-3</v>
      </c>
      <c r="N11" s="76">
        <f>H11*F11/1000</f>
        <v>8.0000000000000002E-3</v>
      </c>
      <c r="O11" s="76">
        <f>I11*F11/1000</f>
        <v>8.0000000000000002E-3</v>
      </c>
      <c r="P11" s="376"/>
      <c r="Q11" s="376"/>
      <c r="R11" s="376"/>
      <c r="S11" s="379"/>
      <c r="T11" s="379"/>
      <c r="U11" s="384"/>
      <c r="V11" s="3"/>
      <c r="W11" s="3"/>
      <c r="X11" s="3"/>
    </row>
    <row r="12" spans="1:24" ht="18.75" customHeight="1">
      <c r="A12" s="371" t="s">
        <v>156</v>
      </c>
      <c r="B12" s="332" t="s">
        <v>46</v>
      </c>
      <c r="C12" s="332" t="s">
        <v>47</v>
      </c>
      <c r="D12" s="332" t="s">
        <v>48</v>
      </c>
      <c r="E12" s="116" t="s">
        <v>157</v>
      </c>
      <c r="F12" s="76">
        <v>1900</v>
      </c>
      <c r="G12" s="81">
        <v>75</v>
      </c>
      <c r="H12" s="81">
        <v>84</v>
      </c>
      <c r="I12" s="81">
        <v>94</v>
      </c>
      <c r="J12" s="81">
        <v>68</v>
      </c>
      <c r="K12" s="81">
        <v>78</v>
      </c>
      <c r="L12" s="81">
        <v>98</v>
      </c>
      <c r="M12" s="76">
        <f t="shared" ref="M12:M19" si="1">G12*F12/1000</f>
        <v>142.5</v>
      </c>
      <c r="N12" s="76">
        <f t="shared" ref="N12:N19" si="2">H12*F12/1000</f>
        <v>159.6</v>
      </c>
      <c r="O12" s="91">
        <f t="shared" ref="O12:O19" si="3">I12*F12/1000</f>
        <v>178.6</v>
      </c>
      <c r="P12" s="380">
        <f>SUM(M12:M19)</f>
        <v>215.28400000000002</v>
      </c>
      <c r="Q12" s="380">
        <f>SUM(N12:N19)</f>
        <v>250.18100000000001</v>
      </c>
      <c r="R12" s="380">
        <f>SUM(O12:O19)</f>
        <v>304.613</v>
      </c>
      <c r="S12" s="421">
        <f>P12*1.51</f>
        <v>325.07884000000001</v>
      </c>
      <c r="T12" s="421">
        <f>Q12*1.51</f>
        <v>377.77331000000004</v>
      </c>
      <c r="U12" s="421">
        <f>R12*1.51</f>
        <v>459.96562999999998</v>
      </c>
      <c r="V12" s="3"/>
      <c r="W12" s="3"/>
      <c r="X12" s="3"/>
    </row>
    <row r="13" spans="1:24" ht="18.75" customHeight="1">
      <c r="A13" s="371"/>
      <c r="B13" s="332"/>
      <c r="C13" s="332"/>
      <c r="D13" s="332"/>
      <c r="E13" s="74" t="s">
        <v>11</v>
      </c>
      <c r="F13" s="76">
        <v>160</v>
      </c>
      <c r="G13" s="81">
        <v>13</v>
      </c>
      <c r="H13" s="81">
        <v>15</v>
      </c>
      <c r="I13" s="81">
        <v>20</v>
      </c>
      <c r="J13" s="81">
        <v>10</v>
      </c>
      <c r="K13" s="81">
        <v>10</v>
      </c>
      <c r="L13" s="81">
        <v>13</v>
      </c>
      <c r="M13" s="76">
        <f t="shared" si="1"/>
        <v>2.08</v>
      </c>
      <c r="N13" s="76">
        <f t="shared" si="2"/>
        <v>2.4</v>
      </c>
      <c r="O13" s="91">
        <f t="shared" si="3"/>
        <v>3.2</v>
      </c>
      <c r="P13" s="380"/>
      <c r="Q13" s="380"/>
      <c r="R13" s="380"/>
      <c r="S13" s="421"/>
      <c r="T13" s="421"/>
      <c r="U13" s="421"/>
      <c r="V13" s="3"/>
      <c r="W13" s="3"/>
      <c r="X13" s="3"/>
    </row>
    <row r="14" spans="1:24" ht="18.75" customHeight="1">
      <c r="A14" s="371"/>
      <c r="B14" s="332"/>
      <c r="C14" s="332"/>
      <c r="D14" s="332"/>
      <c r="E14" s="74" t="s">
        <v>10</v>
      </c>
      <c r="F14" s="76">
        <v>169</v>
      </c>
      <c r="G14" s="81">
        <v>13</v>
      </c>
      <c r="H14" s="81">
        <v>1</v>
      </c>
      <c r="I14" s="81">
        <v>20</v>
      </c>
      <c r="J14" s="81">
        <v>10</v>
      </c>
      <c r="K14" s="81">
        <v>11</v>
      </c>
      <c r="L14" s="81">
        <v>15</v>
      </c>
      <c r="M14" s="76">
        <f t="shared" si="1"/>
        <v>2.1970000000000001</v>
      </c>
      <c r="N14" s="76">
        <f t="shared" si="2"/>
        <v>0.16900000000000001</v>
      </c>
      <c r="O14" s="91">
        <f t="shared" si="3"/>
        <v>3.38</v>
      </c>
      <c r="P14" s="380"/>
      <c r="Q14" s="380"/>
      <c r="R14" s="380"/>
      <c r="S14" s="421"/>
      <c r="T14" s="421"/>
      <c r="U14" s="421"/>
      <c r="V14" s="3"/>
      <c r="W14" s="3"/>
      <c r="X14" s="3"/>
    </row>
    <row r="15" spans="1:24" ht="18.75" customHeight="1">
      <c r="A15" s="371"/>
      <c r="B15" s="332"/>
      <c r="C15" s="332"/>
      <c r="D15" s="332"/>
      <c r="E15" s="74" t="s">
        <v>12</v>
      </c>
      <c r="F15" s="76">
        <v>791</v>
      </c>
      <c r="G15" s="81">
        <v>3</v>
      </c>
      <c r="H15" s="81">
        <v>4</v>
      </c>
      <c r="I15" s="81">
        <v>5</v>
      </c>
      <c r="J15" s="81">
        <v>5</v>
      </c>
      <c r="K15" s="81">
        <v>5</v>
      </c>
      <c r="L15" s="81">
        <v>7</v>
      </c>
      <c r="M15" s="76">
        <f t="shared" si="1"/>
        <v>2.3730000000000002</v>
      </c>
      <c r="N15" s="76">
        <f t="shared" si="2"/>
        <v>3.1640000000000001</v>
      </c>
      <c r="O15" s="91">
        <f t="shared" si="3"/>
        <v>3.9550000000000001</v>
      </c>
      <c r="P15" s="380"/>
      <c r="Q15" s="380"/>
      <c r="R15" s="380"/>
      <c r="S15" s="421"/>
      <c r="T15" s="421"/>
      <c r="U15" s="421"/>
      <c r="V15" s="3"/>
      <c r="W15" s="3"/>
      <c r="X15" s="3"/>
    </row>
    <row r="16" spans="1:24" ht="18.75" customHeight="1">
      <c r="A16" s="371"/>
      <c r="B16" s="332"/>
      <c r="C16" s="332"/>
      <c r="D16" s="332"/>
      <c r="E16" s="74" t="s">
        <v>59</v>
      </c>
      <c r="F16" s="84">
        <v>900</v>
      </c>
      <c r="G16" s="81">
        <v>1</v>
      </c>
      <c r="H16" s="81">
        <v>1</v>
      </c>
      <c r="I16" s="81">
        <v>1</v>
      </c>
      <c r="J16" s="81">
        <v>1</v>
      </c>
      <c r="K16" s="81">
        <v>1</v>
      </c>
      <c r="L16" s="81">
        <v>1</v>
      </c>
      <c r="M16" s="76">
        <f t="shared" si="1"/>
        <v>0.9</v>
      </c>
      <c r="N16" s="76">
        <f t="shared" si="2"/>
        <v>0.9</v>
      </c>
      <c r="O16" s="91">
        <f t="shared" si="3"/>
        <v>0.9</v>
      </c>
      <c r="P16" s="380"/>
      <c r="Q16" s="380"/>
      <c r="R16" s="380"/>
      <c r="S16" s="421"/>
      <c r="T16" s="421"/>
      <c r="U16" s="421"/>
      <c r="V16" s="3"/>
      <c r="W16" s="3"/>
      <c r="X16" s="3"/>
    </row>
    <row r="17" spans="1:24" ht="18.75" customHeight="1">
      <c r="A17" s="371"/>
      <c r="B17" s="332"/>
      <c r="C17" s="332"/>
      <c r="D17" s="332"/>
      <c r="E17" s="75" t="s">
        <v>28</v>
      </c>
      <c r="F17" s="76">
        <v>80</v>
      </c>
      <c r="G17" s="84">
        <v>0.1</v>
      </c>
      <c r="H17" s="84">
        <v>0.1</v>
      </c>
      <c r="I17" s="84">
        <v>0.1</v>
      </c>
      <c r="J17" s="84">
        <v>0.1</v>
      </c>
      <c r="K17" s="84">
        <v>0.1</v>
      </c>
      <c r="L17" s="84">
        <v>0.1</v>
      </c>
      <c r="M17" s="76">
        <f t="shared" si="1"/>
        <v>8.0000000000000002E-3</v>
      </c>
      <c r="N17" s="76">
        <f t="shared" si="2"/>
        <v>8.0000000000000002E-3</v>
      </c>
      <c r="O17" s="91">
        <f t="shared" si="3"/>
        <v>8.0000000000000002E-3</v>
      </c>
      <c r="P17" s="380"/>
      <c r="Q17" s="380"/>
      <c r="R17" s="380"/>
      <c r="S17" s="421"/>
      <c r="T17" s="421"/>
      <c r="U17" s="421"/>
      <c r="V17" s="3"/>
      <c r="W17" s="3"/>
      <c r="X17" s="3"/>
    </row>
    <row r="18" spans="1:24" ht="18.75" customHeight="1">
      <c r="A18" s="371"/>
      <c r="B18" s="332"/>
      <c r="C18" s="332"/>
      <c r="D18" s="332"/>
      <c r="E18" s="102" t="s">
        <v>95</v>
      </c>
      <c r="F18" s="202">
        <v>420</v>
      </c>
      <c r="G18" s="216">
        <v>63</v>
      </c>
      <c r="H18" s="216">
        <v>68</v>
      </c>
      <c r="I18" s="216">
        <v>75</v>
      </c>
      <c r="J18" s="216">
        <v>63</v>
      </c>
      <c r="K18" s="216">
        <v>60</v>
      </c>
      <c r="L18" s="216">
        <v>75</v>
      </c>
      <c r="M18" s="76">
        <f t="shared" si="1"/>
        <v>26.46</v>
      </c>
      <c r="N18" s="76">
        <f t="shared" si="2"/>
        <v>28.56</v>
      </c>
      <c r="O18" s="91">
        <f t="shared" si="3"/>
        <v>31.5</v>
      </c>
      <c r="P18" s="380"/>
      <c r="Q18" s="380"/>
      <c r="R18" s="380"/>
      <c r="S18" s="421"/>
      <c r="T18" s="421"/>
      <c r="U18" s="421"/>
      <c r="V18" s="3"/>
      <c r="W18" s="3"/>
      <c r="X18" s="3"/>
    </row>
    <row r="19" spans="1:24" ht="18.75" customHeight="1">
      <c r="A19" s="371"/>
      <c r="B19" s="332"/>
      <c r="C19" s="332"/>
      <c r="D19" s="332"/>
      <c r="E19" s="75" t="s">
        <v>121</v>
      </c>
      <c r="F19" s="117">
        <v>5538</v>
      </c>
      <c r="G19" s="90">
        <v>7</v>
      </c>
      <c r="H19" s="81">
        <v>10</v>
      </c>
      <c r="I19" s="81">
        <v>15</v>
      </c>
      <c r="J19" s="81">
        <v>7</v>
      </c>
      <c r="K19" s="81">
        <v>10</v>
      </c>
      <c r="L19" s="81">
        <v>15</v>
      </c>
      <c r="M19" s="76">
        <f t="shared" si="1"/>
        <v>38.765999999999998</v>
      </c>
      <c r="N19" s="76">
        <f t="shared" si="2"/>
        <v>55.38</v>
      </c>
      <c r="O19" s="76">
        <f t="shared" si="3"/>
        <v>83.07</v>
      </c>
      <c r="P19" s="380"/>
      <c r="Q19" s="380"/>
      <c r="R19" s="380"/>
      <c r="S19" s="421"/>
      <c r="T19" s="421"/>
      <c r="U19" s="421"/>
      <c r="V19" s="3"/>
      <c r="W19" s="3"/>
      <c r="X19" s="3"/>
    </row>
    <row r="20" spans="1:24" ht="15.75">
      <c r="A20" s="329" t="s">
        <v>50</v>
      </c>
      <c r="B20" s="422" t="s">
        <v>46</v>
      </c>
      <c r="C20" s="422" t="s">
        <v>46</v>
      </c>
      <c r="D20" s="422" t="s">
        <v>46</v>
      </c>
      <c r="E20" s="75" t="s">
        <v>42</v>
      </c>
      <c r="F20" s="76">
        <v>1488</v>
      </c>
      <c r="G20" s="81">
        <v>10</v>
      </c>
      <c r="H20" s="81">
        <v>10</v>
      </c>
      <c r="I20" s="81">
        <v>10</v>
      </c>
      <c r="J20" s="81">
        <v>5</v>
      </c>
      <c r="K20" s="81">
        <v>5</v>
      </c>
      <c r="L20" s="81">
        <v>5</v>
      </c>
      <c r="M20" s="76">
        <f>G20*F20/1000</f>
        <v>14.88</v>
      </c>
      <c r="N20" s="76">
        <f>H20*F20/1000</f>
        <v>14.88</v>
      </c>
      <c r="O20" s="76">
        <f>I20*F20/1000</f>
        <v>14.88</v>
      </c>
      <c r="P20" s="374">
        <f>SUM(M20:M22)</f>
        <v>82.994</v>
      </c>
      <c r="Q20" s="374">
        <f>SUM(N20:N22)</f>
        <v>82.994</v>
      </c>
      <c r="R20" s="374">
        <f>SUM(O20:O22)</f>
        <v>82.994</v>
      </c>
      <c r="S20" s="374">
        <f>P20*1.5</f>
        <v>124.491</v>
      </c>
      <c r="T20" s="374">
        <f>Q20*1.5</f>
        <v>124.491</v>
      </c>
      <c r="U20" s="374">
        <f>R20*1.5</f>
        <v>124.491</v>
      </c>
      <c r="V20" s="3"/>
      <c r="W20" s="3"/>
      <c r="X20" s="3"/>
    </row>
    <row r="21" spans="1:24" ht="15.75">
      <c r="A21" s="330"/>
      <c r="B21" s="338"/>
      <c r="C21" s="338"/>
      <c r="D21" s="338"/>
      <c r="E21" s="75" t="s">
        <v>51</v>
      </c>
      <c r="F21" s="76">
        <v>751</v>
      </c>
      <c r="G21" s="81">
        <v>89</v>
      </c>
      <c r="H21" s="81">
        <v>89</v>
      </c>
      <c r="I21" s="81">
        <v>89</v>
      </c>
      <c r="J21" s="81">
        <v>60</v>
      </c>
      <c r="K21" s="81">
        <v>60</v>
      </c>
      <c r="L21" s="81">
        <v>60</v>
      </c>
      <c r="M21" s="76">
        <f>G21*F21/1000</f>
        <v>66.838999999999999</v>
      </c>
      <c r="N21" s="76">
        <f>H21*F21/1000</f>
        <v>66.838999999999999</v>
      </c>
      <c r="O21" s="76">
        <f>I21*F21/1000</f>
        <v>66.838999999999999</v>
      </c>
      <c r="P21" s="375"/>
      <c r="Q21" s="375"/>
      <c r="R21" s="375"/>
      <c r="S21" s="375"/>
      <c r="T21" s="375"/>
      <c r="U21" s="375"/>
      <c r="V21" s="3"/>
      <c r="W21" s="3"/>
      <c r="X21" s="3"/>
    </row>
    <row r="22" spans="1:24" ht="15.75">
      <c r="A22" s="370"/>
      <c r="B22" s="339"/>
      <c r="C22" s="339"/>
      <c r="D22" s="339"/>
      <c r="E22" s="75" t="s">
        <v>32</v>
      </c>
      <c r="F22" s="76">
        <v>425</v>
      </c>
      <c r="G22" s="81">
        <v>3</v>
      </c>
      <c r="H22" s="81">
        <v>3</v>
      </c>
      <c r="I22" s="81">
        <v>3</v>
      </c>
      <c r="J22" s="81">
        <v>3</v>
      </c>
      <c r="K22" s="81">
        <v>3</v>
      </c>
      <c r="L22" s="81">
        <v>3</v>
      </c>
      <c r="M22" s="76">
        <f>G22*F22/1000</f>
        <v>1.2749999999999999</v>
      </c>
      <c r="N22" s="76">
        <f>H22*F22/1000</f>
        <v>1.2749999999999999</v>
      </c>
      <c r="O22" s="76">
        <f>I22*F22/1000</f>
        <v>1.2749999999999999</v>
      </c>
      <c r="P22" s="376"/>
      <c r="Q22" s="376"/>
      <c r="R22" s="376"/>
      <c r="S22" s="376"/>
      <c r="T22" s="376"/>
      <c r="U22" s="376"/>
      <c r="V22" s="3"/>
      <c r="W22" s="3"/>
      <c r="X22" s="3"/>
    </row>
    <row r="23" spans="1:24" ht="30">
      <c r="A23" s="92" t="s">
        <v>110</v>
      </c>
      <c r="B23" s="93">
        <v>30</v>
      </c>
      <c r="C23" s="93">
        <v>50</v>
      </c>
      <c r="D23" s="93">
        <v>50</v>
      </c>
      <c r="E23" s="94" t="s">
        <v>110</v>
      </c>
      <c r="F23" s="90">
        <v>440</v>
      </c>
      <c r="G23" s="81">
        <v>30</v>
      </c>
      <c r="H23" s="81">
        <v>50</v>
      </c>
      <c r="I23" s="81">
        <v>50</v>
      </c>
      <c r="J23" s="81">
        <v>30</v>
      </c>
      <c r="K23" s="81">
        <v>50</v>
      </c>
      <c r="L23" s="81">
        <v>50</v>
      </c>
      <c r="M23" s="76">
        <f>G23*F23/1000</f>
        <v>13.2</v>
      </c>
      <c r="N23" s="76">
        <f>H23*F23/1000</f>
        <v>22</v>
      </c>
      <c r="O23" s="76">
        <f>I23*F23/1000</f>
        <v>22</v>
      </c>
      <c r="P23" s="76">
        <f>SUM(M23)</f>
        <v>13.2</v>
      </c>
      <c r="Q23" s="76">
        <f>SUM(N23)</f>
        <v>22</v>
      </c>
      <c r="R23" s="76">
        <f>SUM(O23)</f>
        <v>22</v>
      </c>
      <c r="S23" s="95">
        <f>P23*1.5</f>
        <v>19.799999999999997</v>
      </c>
      <c r="T23" s="95">
        <f>Q23*1.5</f>
        <v>33</v>
      </c>
      <c r="U23" s="96">
        <f>R23*1.5</f>
        <v>33</v>
      </c>
      <c r="V23" s="3"/>
      <c r="W23" s="3"/>
      <c r="X23" s="3"/>
    </row>
    <row r="24" spans="1:24" ht="15.75" thickBot="1">
      <c r="A24" s="398"/>
      <c r="B24" s="399"/>
      <c r="C24" s="399"/>
      <c r="D24" s="399"/>
      <c r="E24" s="399"/>
      <c r="F24" s="399"/>
      <c r="G24" s="399"/>
      <c r="H24" s="399"/>
      <c r="I24" s="399"/>
      <c r="J24" s="399"/>
      <c r="K24" s="399"/>
      <c r="L24" s="399"/>
      <c r="M24" s="399"/>
      <c r="N24" s="399"/>
      <c r="O24" s="400"/>
      <c r="P24" s="97">
        <f t="shared" ref="P24:U24" si="4">SUM(P7:P23)</f>
        <v>342.49600000000004</v>
      </c>
      <c r="Q24" s="97">
        <f t="shared" si="4"/>
        <v>394.54449999999997</v>
      </c>
      <c r="R24" s="97">
        <f t="shared" si="4"/>
        <v>453.35</v>
      </c>
      <c r="S24" s="97">
        <f t="shared" si="4"/>
        <v>515.89684</v>
      </c>
      <c r="T24" s="97">
        <f t="shared" si="4"/>
        <v>594.31856000000005</v>
      </c>
      <c r="U24" s="97">
        <f t="shared" si="4"/>
        <v>683.07112999999993</v>
      </c>
      <c r="V24" s="3"/>
      <c r="W24" s="3"/>
      <c r="X24" s="3"/>
    </row>
    <row r="25" spans="1:24">
      <c r="A25" s="401" t="s">
        <v>49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  <c r="V25" s="3"/>
      <c r="W25" s="3"/>
      <c r="X25" s="3"/>
    </row>
    <row r="26" spans="1:24">
      <c r="A26" s="343" t="s">
        <v>142</v>
      </c>
      <c r="B26" s="360">
        <v>70</v>
      </c>
      <c r="C26" s="360">
        <v>90</v>
      </c>
      <c r="D26" s="360">
        <v>100</v>
      </c>
      <c r="E26" s="101" t="s">
        <v>152</v>
      </c>
      <c r="F26" s="76">
        <v>4320</v>
      </c>
      <c r="G26" s="81">
        <v>80</v>
      </c>
      <c r="H26" s="81">
        <v>90</v>
      </c>
      <c r="I26" s="81">
        <v>100</v>
      </c>
      <c r="J26" s="81">
        <v>75</v>
      </c>
      <c r="K26" s="81">
        <v>85</v>
      </c>
      <c r="L26" s="81">
        <v>90</v>
      </c>
      <c r="M26" s="76">
        <f t="shared" ref="M26:M42" si="5">G26*F26/1000</f>
        <v>345.6</v>
      </c>
      <c r="N26" s="76">
        <f t="shared" ref="N26:N42" si="6">H26*F26/1000</f>
        <v>388.8</v>
      </c>
      <c r="O26" s="91">
        <f t="shared" ref="O26:O42" si="7">I26*F26/1000</f>
        <v>432</v>
      </c>
      <c r="P26" s="374">
        <f>SUM(M26:M31)</f>
        <v>353.87700000000001</v>
      </c>
      <c r="Q26" s="374">
        <f>SUM(N26:N31)</f>
        <v>400.798</v>
      </c>
      <c r="R26" s="374">
        <f>SUM(O26:O31)</f>
        <v>445.75599999999991</v>
      </c>
      <c r="S26" s="377">
        <f>P26*1.5</f>
        <v>530.81550000000004</v>
      </c>
      <c r="T26" s="377">
        <f>Q26*1.5</f>
        <v>601.197</v>
      </c>
      <c r="U26" s="377">
        <f>R26*1.5</f>
        <v>668.6339999999999</v>
      </c>
      <c r="V26" s="3"/>
      <c r="W26" s="3"/>
      <c r="X26" s="3"/>
    </row>
    <row r="27" spans="1:24">
      <c r="A27" s="343"/>
      <c r="B27" s="360"/>
      <c r="C27" s="360"/>
      <c r="D27" s="360"/>
      <c r="E27" s="74" t="s">
        <v>62</v>
      </c>
      <c r="F27" s="76">
        <v>426</v>
      </c>
      <c r="G27" s="90">
        <v>7</v>
      </c>
      <c r="H27" s="90">
        <v>12</v>
      </c>
      <c r="I27" s="81">
        <v>15</v>
      </c>
      <c r="J27" s="90">
        <v>7</v>
      </c>
      <c r="K27" s="90">
        <v>12</v>
      </c>
      <c r="L27" s="81">
        <v>15</v>
      </c>
      <c r="M27" s="76">
        <f t="shared" si="5"/>
        <v>2.9820000000000002</v>
      </c>
      <c r="N27" s="76">
        <f t="shared" si="6"/>
        <v>5.1120000000000001</v>
      </c>
      <c r="O27" s="91">
        <f t="shared" si="7"/>
        <v>6.39</v>
      </c>
      <c r="P27" s="375"/>
      <c r="Q27" s="375"/>
      <c r="R27" s="375"/>
      <c r="S27" s="378"/>
      <c r="T27" s="378"/>
      <c r="U27" s="378"/>
      <c r="V27" s="3"/>
      <c r="W27" s="3"/>
      <c r="X27" s="3"/>
    </row>
    <row r="28" spans="1:24">
      <c r="A28" s="343"/>
      <c r="B28" s="360"/>
      <c r="C28" s="360"/>
      <c r="D28" s="360"/>
      <c r="E28" s="74" t="s">
        <v>96</v>
      </c>
      <c r="F28" s="76">
        <v>517</v>
      </c>
      <c r="G28" s="90">
        <v>5</v>
      </c>
      <c r="H28" s="90">
        <v>5</v>
      </c>
      <c r="I28" s="84">
        <v>5</v>
      </c>
      <c r="J28" s="90">
        <v>5</v>
      </c>
      <c r="K28" s="90">
        <v>5</v>
      </c>
      <c r="L28" s="81">
        <v>5</v>
      </c>
      <c r="M28" s="76">
        <f t="shared" si="5"/>
        <v>2.585</v>
      </c>
      <c r="N28" s="76">
        <f t="shared" si="6"/>
        <v>2.585</v>
      </c>
      <c r="O28" s="91">
        <f t="shared" si="7"/>
        <v>2.585</v>
      </c>
      <c r="P28" s="375"/>
      <c r="Q28" s="375"/>
      <c r="R28" s="375"/>
      <c r="S28" s="378"/>
      <c r="T28" s="378"/>
      <c r="U28" s="378"/>
      <c r="V28" s="3"/>
      <c r="W28" s="3"/>
      <c r="X28" s="3"/>
    </row>
    <row r="29" spans="1:24">
      <c r="A29" s="343"/>
      <c r="B29" s="360"/>
      <c r="C29" s="360"/>
      <c r="D29" s="360"/>
      <c r="E29" s="102" t="s">
        <v>11</v>
      </c>
      <c r="F29" s="202">
        <v>160</v>
      </c>
      <c r="G29" s="90">
        <v>7</v>
      </c>
      <c r="H29" s="90">
        <v>12</v>
      </c>
      <c r="I29" s="81">
        <v>15</v>
      </c>
      <c r="J29" s="90">
        <v>5</v>
      </c>
      <c r="K29" s="90">
        <v>10</v>
      </c>
      <c r="L29" s="81">
        <v>12</v>
      </c>
      <c r="M29" s="76">
        <f t="shared" si="5"/>
        <v>1.1200000000000001</v>
      </c>
      <c r="N29" s="76">
        <f t="shared" si="6"/>
        <v>1.92</v>
      </c>
      <c r="O29" s="91">
        <f t="shared" si="7"/>
        <v>2.4</v>
      </c>
      <c r="P29" s="375"/>
      <c r="Q29" s="375"/>
      <c r="R29" s="375"/>
      <c r="S29" s="378"/>
      <c r="T29" s="378"/>
      <c r="U29" s="378"/>
      <c r="V29" s="3"/>
      <c r="W29" s="3"/>
      <c r="X29" s="3"/>
    </row>
    <row r="30" spans="1:24">
      <c r="A30" s="343"/>
      <c r="B30" s="360"/>
      <c r="C30" s="360"/>
      <c r="D30" s="360"/>
      <c r="E30" s="74" t="s">
        <v>12</v>
      </c>
      <c r="F30" s="76">
        <v>791</v>
      </c>
      <c r="G30" s="81">
        <v>2</v>
      </c>
      <c r="H30" s="81">
        <v>3</v>
      </c>
      <c r="I30" s="81">
        <v>3</v>
      </c>
      <c r="J30" s="81">
        <v>2</v>
      </c>
      <c r="K30" s="81">
        <v>3</v>
      </c>
      <c r="L30" s="81">
        <v>3</v>
      </c>
      <c r="M30" s="76">
        <f t="shared" si="5"/>
        <v>1.5820000000000001</v>
      </c>
      <c r="N30" s="76">
        <f t="shared" si="6"/>
        <v>2.3730000000000002</v>
      </c>
      <c r="O30" s="91">
        <f t="shared" si="7"/>
        <v>2.3730000000000002</v>
      </c>
      <c r="P30" s="375"/>
      <c r="Q30" s="375"/>
      <c r="R30" s="375"/>
      <c r="S30" s="378"/>
      <c r="T30" s="378"/>
      <c r="U30" s="378"/>
      <c r="V30" s="3"/>
      <c r="W30" s="3"/>
      <c r="X30" s="3"/>
    </row>
    <row r="31" spans="1:24" ht="15.75">
      <c r="A31" s="343"/>
      <c r="B31" s="360"/>
      <c r="C31" s="360"/>
      <c r="D31" s="360"/>
      <c r="E31" s="75" t="s">
        <v>28</v>
      </c>
      <c r="F31" s="76">
        <v>80</v>
      </c>
      <c r="G31" s="84">
        <v>0.1</v>
      </c>
      <c r="H31" s="84">
        <v>0.1</v>
      </c>
      <c r="I31" s="84">
        <v>0.1</v>
      </c>
      <c r="J31" s="84">
        <v>0.1</v>
      </c>
      <c r="K31" s="84">
        <v>0.1</v>
      </c>
      <c r="L31" s="84">
        <v>0.1</v>
      </c>
      <c r="M31" s="76">
        <f t="shared" si="5"/>
        <v>8.0000000000000002E-3</v>
      </c>
      <c r="N31" s="76">
        <f t="shared" si="6"/>
        <v>8.0000000000000002E-3</v>
      </c>
      <c r="O31" s="91">
        <f t="shared" si="7"/>
        <v>8.0000000000000002E-3</v>
      </c>
      <c r="P31" s="376"/>
      <c r="Q31" s="376"/>
      <c r="R31" s="376"/>
      <c r="S31" s="379"/>
      <c r="T31" s="379"/>
      <c r="U31" s="379"/>
      <c r="V31" s="3"/>
      <c r="W31" s="3"/>
      <c r="X31" s="3"/>
    </row>
    <row r="32" spans="1:24" ht="15.75">
      <c r="A32" s="329" t="s">
        <v>93</v>
      </c>
      <c r="B32" s="404">
        <v>20</v>
      </c>
      <c r="C32" s="404">
        <v>20</v>
      </c>
      <c r="D32" s="404">
        <v>20</v>
      </c>
      <c r="E32" s="75" t="s">
        <v>76</v>
      </c>
      <c r="F32" s="76">
        <v>2103</v>
      </c>
      <c r="G32" s="81">
        <v>10</v>
      </c>
      <c r="H32" s="81">
        <v>10</v>
      </c>
      <c r="I32" s="81">
        <v>10</v>
      </c>
      <c r="J32" s="81">
        <v>10</v>
      </c>
      <c r="K32" s="81">
        <v>10</v>
      </c>
      <c r="L32" s="81">
        <v>10</v>
      </c>
      <c r="M32" s="76">
        <f t="shared" si="5"/>
        <v>21.03</v>
      </c>
      <c r="N32" s="76">
        <f t="shared" si="6"/>
        <v>21.03</v>
      </c>
      <c r="O32" s="91">
        <f t="shared" si="7"/>
        <v>21.03</v>
      </c>
      <c r="P32" s="374">
        <f>SUM(M32:M34)</f>
        <v>31.868000000000002</v>
      </c>
      <c r="Q32" s="374">
        <f>SUM(N32:N34)</f>
        <v>31.868000000000002</v>
      </c>
      <c r="R32" s="374">
        <f>SUM(O32:O34)</f>
        <v>31.868000000000002</v>
      </c>
      <c r="S32" s="377">
        <f>P32*1.5</f>
        <v>47.802000000000007</v>
      </c>
      <c r="T32" s="377">
        <f>Q32*1.5</f>
        <v>47.802000000000007</v>
      </c>
      <c r="U32" s="377">
        <f>R32*1.5</f>
        <v>47.802000000000007</v>
      </c>
      <c r="V32" s="3"/>
      <c r="W32" s="3"/>
      <c r="X32" s="3"/>
    </row>
    <row r="33" spans="1:24" ht="15.75">
      <c r="A33" s="330"/>
      <c r="B33" s="372"/>
      <c r="C33" s="372"/>
      <c r="D33" s="372"/>
      <c r="E33" s="75" t="s">
        <v>75</v>
      </c>
      <c r="F33" s="76">
        <v>159</v>
      </c>
      <c r="G33" s="84">
        <v>2</v>
      </c>
      <c r="H33" s="84">
        <v>2</v>
      </c>
      <c r="I33" s="84">
        <v>2</v>
      </c>
      <c r="J33" s="84">
        <v>2</v>
      </c>
      <c r="K33" s="84">
        <v>2</v>
      </c>
      <c r="L33" s="84">
        <v>2</v>
      </c>
      <c r="M33" s="76">
        <f t="shared" si="5"/>
        <v>0.318</v>
      </c>
      <c r="N33" s="76">
        <f t="shared" si="6"/>
        <v>0.318</v>
      </c>
      <c r="O33" s="91">
        <f t="shared" si="7"/>
        <v>0.318</v>
      </c>
      <c r="P33" s="375"/>
      <c r="Q33" s="375"/>
      <c r="R33" s="375"/>
      <c r="S33" s="378"/>
      <c r="T33" s="378"/>
      <c r="U33" s="378"/>
      <c r="V33" s="3"/>
      <c r="W33" s="3"/>
      <c r="X33" s="3"/>
    </row>
    <row r="34" spans="1:24" ht="15.75">
      <c r="A34" s="330"/>
      <c r="B34" s="372"/>
      <c r="C34" s="372"/>
      <c r="D34" s="372"/>
      <c r="E34" s="129" t="s">
        <v>14</v>
      </c>
      <c r="F34" s="76">
        <v>5260</v>
      </c>
      <c r="G34" s="84">
        <v>2</v>
      </c>
      <c r="H34" s="84">
        <v>2</v>
      </c>
      <c r="I34" s="84">
        <v>2</v>
      </c>
      <c r="J34" s="84">
        <v>2</v>
      </c>
      <c r="K34" s="84">
        <v>2</v>
      </c>
      <c r="L34" s="84">
        <v>2</v>
      </c>
      <c r="M34" s="76">
        <f t="shared" si="5"/>
        <v>10.52</v>
      </c>
      <c r="N34" s="76">
        <f t="shared" si="6"/>
        <v>10.52</v>
      </c>
      <c r="O34" s="91">
        <f t="shared" si="7"/>
        <v>10.52</v>
      </c>
      <c r="P34" s="376"/>
      <c r="Q34" s="376"/>
      <c r="R34" s="376"/>
      <c r="S34" s="379"/>
      <c r="T34" s="379"/>
      <c r="U34" s="379"/>
      <c r="V34" s="3"/>
      <c r="W34" s="3"/>
      <c r="X34" s="3"/>
    </row>
    <row r="35" spans="1:24" ht="15.75">
      <c r="A35" s="343" t="s">
        <v>144</v>
      </c>
      <c r="B35" s="360">
        <v>130</v>
      </c>
      <c r="C35" s="360">
        <v>150</v>
      </c>
      <c r="D35" s="360">
        <v>180</v>
      </c>
      <c r="E35" s="85" t="s">
        <v>145</v>
      </c>
      <c r="F35" s="76">
        <v>396</v>
      </c>
      <c r="G35" s="81">
        <v>30</v>
      </c>
      <c r="H35" s="81">
        <v>38</v>
      </c>
      <c r="I35" s="81">
        <v>45</v>
      </c>
      <c r="J35" s="81">
        <v>30</v>
      </c>
      <c r="K35" s="81">
        <v>38</v>
      </c>
      <c r="L35" s="81">
        <v>45</v>
      </c>
      <c r="M35" s="76">
        <f t="shared" si="5"/>
        <v>11.88</v>
      </c>
      <c r="N35" s="198">
        <f t="shared" ref="N35:N40" si="8">H35*F35/1000</f>
        <v>15.048</v>
      </c>
      <c r="O35" s="91">
        <f t="shared" si="7"/>
        <v>17.82</v>
      </c>
      <c r="P35" s="374">
        <f>SUM(M35:M39)</f>
        <v>57.808000000000007</v>
      </c>
      <c r="Q35" s="374">
        <f>SUM(N35:N39)</f>
        <v>74.340999999999994</v>
      </c>
      <c r="R35" s="374">
        <f>SUM(O35:O39)</f>
        <v>90.477999999999994</v>
      </c>
      <c r="S35" s="377">
        <f>P35*1.5</f>
        <v>86.712000000000018</v>
      </c>
      <c r="T35" s="377">
        <f>Q35*1.5</f>
        <v>111.51149999999998</v>
      </c>
      <c r="U35" s="377">
        <f>R35*1.5</f>
        <v>135.71699999999998</v>
      </c>
      <c r="V35" s="3"/>
      <c r="W35" s="3"/>
      <c r="X35" s="3"/>
    </row>
    <row r="36" spans="1:24" ht="15.75">
      <c r="A36" s="343"/>
      <c r="B36" s="360"/>
      <c r="C36" s="360"/>
      <c r="D36" s="360"/>
      <c r="E36" s="85" t="s">
        <v>35</v>
      </c>
      <c r="F36" s="76">
        <v>169</v>
      </c>
      <c r="G36" s="81">
        <v>60</v>
      </c>
      <c r="H36" s="81">
        <v>65</v>
      </c>
      <c r="I36" s="81">
        <v>70</v>
      </c>
      <c r="J36" s="81">
        <v>54</v>
      </c>
      <c r="K36" s="81">
        <v>59</v>
      </c>
      <c r="L36" s="81">
        <v>66</v>
      </c>
      <c r="M36" s="198">
        <f t="shared" ref="M36:M40" si="9">G36*F36/1000</f>
        <v>10.14</v>
      </c>
      <c r="N36" s="198">
        <f t="shared" si="8"/>
        <v>10.984999999999999</v>
      </c>
      <c r="O36" s="91">
        <f t="shared" si="7"/>
        <v>11.83</v>
      </c>
      <c r="P36" s="375"/>
      <c r="Q36" s="375"/>
      <c r="R36" s="375"/>
      <c r="S36" s="378"/>
      <c r="T36" s="378"/>
      <c r="U36" s="378"/>
      <c r="V36" s="3"/>
      <c r="W36" s="3"/>
      <c r="X36" s="3"/>
    </row>
    <row r="37" spans="1:24">
      <c r="A37" s="343"/>
      <c r="B37" s="360"/>
      <c r="C37" s="360"/>
      <c r="D37" s="360"/>
      <c r="E37" s="86" t="s">
        <v>112</v>
      </c>
      <c r="F37" s="76">
        <v>1000</v>
      </c>
      <c r="G37" s="90">
        <v>20</v>
      </c>
      <c r="H37" s="90">
        <v>22</v>
      </c>
      <c r="I37" s="90">
        <v>24</v>
      </c>
      <c r="J37" s="90">
        <v>18</v>
      </c>
      <c r="K37" s="90">
        <v>20</v>
      </c>
      <c r="L37" s="90">
        <v>22</v>
      </c>
      <c r="M37" s="198">
        <f t="shared" si="9"/>
        <v>20</v>
      </c>
      <c r="N37" s="198">
        <f t="shared" si="8"/>
        <v>22</v>
      </c>
      <c r="O37" s="210">
        <f t="shared" ref="O37:O40" si="10">I37*F37/1000</f>
        <v>24</v>
      </c>
      <c r="P37" s="375"/>
      <c r="Q37" s="375"/>
      <c r="R37" s="375"/>
      <c r="S37" s="378"/>
      <c r="T37" s="378"/>
      <c r="U37" s="378"/>
      <c r="V37" s="3"/>
      <c r="W37" s="3"/>
      <c r="X37" s="3"/>
    </row>
    <row r="38" spans="1:24" ht="15" customHeight="1">
      <c r="A38" s="343"/>
      <c r="B38" s="360"/>
      <c r="C38" s="360"/>
      <c r="D38" s="360"/>
      <c r="E38" s="87" t="s">
        <v>14</v>
      </c>
      <c r="F38" s="88">
        <v>5260</v>
      </c>
      <c r="G38" s="81">
        <v>3</v>
      </c>
      <c r="H38" s="81">
        <v>5</v>
      </c>
      <c r="I38" s="81">
        <v>7</v>
      </c>
      <c r="J38" s="81">
        <v>3</v>
      </c>
      <c r="K38" s="81">
        <v>5</v>
      </c>
      <c r="L38" s="81">
        <v>7</v>
      </c>
      <c r="M38" s="198">
        <f t="shared" si="9"/>
        <v>15.78</v>
      </c>
      <c r="N38" s="198">
        <f t="shared" si="8"/>
        <v>26.3</v>
      </c>
      <c r="O38" s="210">
        <f t="shared" si="10"/>
        <v>36.82</v>
      </c>
      <c r="P38" s="375"/>
      <c r="Q38" s="375"/>
      <c r="R38" s="375"/>
      <c r="S38" s="378"/>
      <c r="T38" s="378"/>
      <c r="U38" s="378"/>
      <c r="V38" s="3"/>
      <c r="W38" s="3"/>
      <c r="X38" s="3"/>
    </row>
    <row r="39" spans="1:24" ht="15.75">
      <c r="A39" s="343"/>
      <c r="B39" s="360"/>
      <c r="C39" s="360"/>
      <c r="D39" s="360"/>
      <c r="E39" s="85" t="s">
        <v>28</v>
      </c>
      <c r="F39" s="76">
        <v>80</v>
      </c>
      <c r="G39" s="84">
        <v>0.1</v>
      </c>
      <c r="H39" s="84">
        <v>0.1</v>
      </c>
      <c r="I39" s="84">
        <v>0.1</v>
      </c>
      <c r="J39" s="84">
        <v>0.1</v>
      </c>
      <c r="K39" s="84">
        <v>0.1</v>
      </c>
      <c r="L39" s="84">
        <v>0.1</v>
      </c>
      <c r="M39" s="198">
        <f t="shared" si="9"/>
        <v>8.0000000000000002E-3</v>
      </c>
      <c r="N39" s="198">
        <f t="shared" si="8"/>
        <v>8.0000000000000002E-3</v>
      </c>
      <c r="O39" s="210">
        <f t="shared" si="10"/>
        <v>8.0000000000000002E-3</v>
      </c>
      <c r="P39" s="376"/>
      <c r="Q39" s="376"/>
      <c r="R39" s="376"/>
      <c r="S39" s="379"/>
      <c r="T39" s="379"/>
      <c r="U39" s="379"/>
      <c r="V39" s="3"/>
      <c r="W39" s="3"/>
      <c r="X39" s="3"/>
    </row>
    <row r="40" spans="1:24" ht="15.75">
      <c r="A40" s="89" t="s">
        <v>158</v>
      </c>
      <c r="B40" s="90">
        <v>120</v>
      </c>
      <c r="C40" s="90">
        <v>120</v>
      </c>
      <c r="D40" s="90">
        <v>120</v>
      </c>
      <c r="E40" s="75" t="s">
        <v>51</v>
      </c>
      <c r="F40" s="76">
        <v>751</v>
      </c>
      <c r="G40" s="81">
        <v>150</v>
      </c>
      <c r="H40" s="81">
        <v>150</v>
      </c>
      <c r="I40" s="81">
        <v>150</v>
      </c>
      <c r="J40" s="81">
        <v>120</v>
      </c>
      <c r="K40" s="81">
        <v>120</v>
      </c>
      <c r="L40" s="81">
        <v>120</v>
      </c>
      <c r="M40" s="76">
        <f t="shared" si="9"/>
        <v>112.65</v>
      </c>
      <c r="N40" s="76">
        <f t="shared" si="8"/>
        <v>112.65</v>
      </c>
      <c r="O40" s="91">
        <f t="shared" si="10"/>
        <v>112.65</v>
      </c>
      <c r="P40" s="76">
        <f>SUM(M40)</f>
        <v>112.65</v>
      </c>
      <c r="Q40" s="76">
        <f>SUM(N40)</f>
        <v>112.65</v>
      </c>
      <c r="R40" s="76">
        <f>N40</f>
        <v>112.65</v>
      </c>
      <c r="S40" s="203">
        <f t="shared" ref="S40:U41" si="11">P40*1.5</f>
        <v>168.97500000000002</v>
      </c>
      <c r="T40" s="203">
        <f t="shared" si="11"/>
        <v>168.97500000000002</v>
      </c>
      <c r="U40" s="203">
        <f t="shared" si="11"/>
        <v>168.97500000000002</v>
      </c>
      <c r="V40" s="3"/>
      <c r="W40" s="3"/>
      <c r="X40" s="3"/>
    </row>
    <row r="41" spans="1:24">
      <c r="A41" s="343" t="s">
        <v>43</v>
      </c>
      <c r="B41" s="360">
        <v>200</v>
      </c>
      <c r="C41" s="360">
        <v>200</v>
      </c>
      <c r="D41" s="360">
        <v>200</v>
      </c>
      <c r="E41" s="104" t="s">
        <v>44</v>
      </c>
      <c r="F41" s="76">
        <v>630</v>
      </c>
      <c r="G41" s="90">
        <v>20</v>
      </c>
      <c r="H41" s="90">
        <v>20</v>
      </c>
      <c r="I41" s="90">
        <v>20</v>
      </c>
      <c r="J41" s="90">
        <v>20</v>
      </c>
      <c r="K41" s="90">
        <v>20</v>
      </c>
      <c r="L41" s="90">
        <v>20</v>
      </c>
      <c r="M41" s="198">
        <f t="shared" si="5"/>
        <v>12.6</v>
      </c>
      <c r="N41" s="198">
        <f t="shared" si="6"/>
        <v>12.6</v>
      </c>
      <c r="O41" s="210">
        <f t="shared" si="7"/>
        <v>12.6</v>
      </c>
      <c r="P41" s="374">
        <f>SUM(M41:M42)</f>
        <v>13.875</v>
      </c>
      <c r="Q41" s="374">
        <f>SUM(N41:N42)</f>
        <v>13.875</v>
      </c>
      <c r="R41" s="374">
        <f>SUM(O41:O42)</f>
        <v>13.875</v>
      </c>
      <c r="S41" s="374">
        <f t="shared" si="11"/>
        <v>20.8125</v>
      </c>
      <c r="T41" s="374">
        <f t="shared" si="11"/>
        <v>20.8125</v>
      </c>
      <c r="U41" s="424">
        <f t="shared" si="11"/>
        <v>20.8125</v>
      </c>
      <c r="V41" s="3"/>
      <c r="W41" s="3"/>
      <c r="X41" s="3"/>
    </row>
    <row r="42" spans="1:24">
      <c r="A42" s="343"/>
      <c r="B42" s="360"/>
      <c r="C42" s="360"/>
      <c r="D42" s="360"/>
      <c r="E42" s="105" t="s">
        <v>32</v>
      </c>
      <c r="F42" s="76">
        <v>425</v>
      </c>
      <c r="G42" s="81">
        <v>3</v>
      </c>
      <c r="H42" s="81">
        <v>3</v>
      </c>
      <c r="I42" s="81">
        <v>3</v>
      </c>
      <c r="J42" s="81">
        <v>3</v>
      </c>
      <c r="K42" s="81">
        <v>3</v>
      </c>
      <c r="L42" s="81">
        <v>3</v>
      </c>
      <c r="M42" s="198">
        <f t="shared" si="5"/>
        <v>1.2749999999999999</v>
      </c>
      <c r="N42" s="198">
        <f t="shared" si="6"/>
        <v>1.2749999999999999</v>
      </c>
      <c r="O42" s="210">
        <f t="shared" si="7"/>
        <v>1.2749999999999999</v>
      </c>
      <c r="P42" s="376"/>
      <c r="Q42" s="376"/>
      <c r="R42" s="376"/>
      <c r="S42" s="376"/>
      <c r="T42" s="376"/>
      <c r="U42" s="425"/>
      <c r="V42" s="3"/>
      <c r="W42" s="3"/>
      <c r="X42" s="3"/>
    </row>
    <row r="43" spans="1:24" ht="30.75" thickBot="1">
      <c r="A43" s="106" t="s">
        <v>110</v>
      </c>
      <c r="B43" s="107">
        <v>30</v>
      </c>
      <c r="C43" s="107">
        <v>50</v>
      </c>
      <c r="D43" s="107">
        <v>50</v>
      </c>
      <c r="E43" s="108" t="s">
        <v>110</v>
      </c>
      <c r="F43" s="109">
        <v>440</v>
      </c>
      <c r="G43" s="110">
        <v>30</v>
      </c>
      <c r="H43" s="110">
        <v>50</v>
      </c>
      <c r="I43" s="110">
        <v>50</v>
      </c>
      <c r="J43" s="110">
        <v>30</v>
      </c>
      <c r="K43" s="110">
        <v>50</v>
      </c>
      <c r="L43" s="110">
        <v>50</v>
      </c>
      <c r="M43" s="111">
        <f>G43*F43/1000</f>
        <v>13.2</v>
      </c>
      <c r="N43" s="111">
        <f>H43*F43/1000</f>
        <v>22</v>
      </c>
      <c r="O43" s="112">
        <f>I43*F43/1000</f>
        <v>22</v>
      </c>
      <c r="P43" s="198">
        <f>SUM(M43)</f>
        <v>13.2</v>
      </c>
      <c r="Q43" s="198">
        <f>SUM(N43)</f>
        <v>22</v>
      </c>
      <c r="R43" s="198">
        <f>SUM(O43)</f>
        <v>22</v>
      </c>
      <c r="S43" s="200">
        <f>P43*1.5</f>
        <v>19.799999999999997</v>
      </c>
      <c r="T43" s="200">
        <f>Q43*1.5</f>
        <v>33</v>
      </c>
      <c r="U43" s="200">
        <f>R43*1.5</f>
        <v>33</v>
      </c>
      <c r="V43" s="3"/>
      <c r="W43" s="3"/>
      <c r="X43" s="3"/>
    </row>
    <row r="44" spans="1:24" ht="15.75" thickBot="1">
      <c r="A44" s="414"/>
      <c r="B44" s="415"/>
      <c r="C44" s="415"/>
      <c r="D44" s="415"/>
      <c r="E44" s="415"/>
      <c r="F44" s="415"/>
      <c r="G44" s="415"/>
      <c r="H44" s="415"/>
      <c r="I44" s="415"/>
      <c r="J44" s="415"/>
      <c r="K44" s="415"/>
      <c r="L44" s="415"/>
      <c r="M44" s="415"/>
      <c r="N44" s="415"/>
      <c r="O44" s="416"/>
      <c r="P44" s="113">
        <f t="shared" ref="P44:U44" si="12">SUM(P26:P43)</f>
        <v>583.27800000000002</v>
      </c>
      <c r="Q44" s="113">
        <f t="shared" si="12"/>
        <v>655.53200000000004</v>
      </c>
      <c r="R44" s="113">
        <f t="shared" si="12"/>
        <v>716.62699999999984</v>
      </c>
      <c r="S44" s="113">
        <f t="shared" si="12"/>
        <v>874.91700000000003</v>
      </c>
      <c r="T44" s="113">
        <f t="shared" si="12"/>
        <v>983.298</v>
      </c>
      <c r="U44" s="113">
        <f t="shared" si="12"/>
        <v>1074.9404999999999</v>
      </c>
      <c r="V44" s="3"/>
      <c r="W44" s="3"/>
      <c r="X44" s="3"/>
    </row>
    <row r="45" spans="1:24" ht="15.75" thickBot="1">
      <c r="A45" s="401" t="s">
        <v>33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"/>
      <c r="W45" s="3"/>
      <c r="X45" s="3"/>
    </row>
    <row r="46" spans="1:24">
      <c r="A46" s="405" t="s">
        <v>101</v>
      </c>
      <c r="B46" s="367">
        <v>60</v>
      </c>
      <c r="C46" s="367">
        <v>80</v>
      </c>
      <c r="D46" s="367">
        <v>100</v>
      </c>
      <c r="E46" s="114" t="s">
        <v>102</v>
      </c>
      <c r="F46" s="214">
        <v>239</v>
      </c>
      <c r="G46" s="214">
        <v>30</v>
      </c>
      <c r="H46" s="214">
        <v>40</v>
      </c>
      <c r="I46" s="214">
        <v>48</v>
      </c>
      <c r="J46" s="214">
        <v>26</v>
      </c>
      <c r="K46" s="214">
        <v>29</v>
      </c>
      <c r="L46" s="214">
        <v>31</v>
      </c>
      <c r="M46" s="206">
        <f>G46*F46/1000</f>
        <v>7.17</v>
      </c>
      <c r="N46" s="206">
        <f>H46*F46/1000</f>
        <v>9.56</v>
      </c>
      <c r="O46" s="115">
        <f>I46*F46/1000</f>
        <v>11.472</v>
      </c>
      <c r="P46" s="381">
        <f>SUM(M46:M49)</f>
        <v>19.170999999999999</v>
      </c>
      <c r="Q46" s="381">
        <f>SUM(N46:N49)</f>
        <v>26.375999999999998</v>
      </c>
      <c r="R46" s="381">
        <f>SUM(O46:O49)</f>
        <v>31.738999999999997</v>
      </c>
      <c r="S46" s="382">
        <f>P46*1.5</f>
        <v>28.756499999999999</v>
      </c>
      <c r="T46" s="382">
        <f>Q46*1.5</f>
        <v>39.563999999999993</v>
      </c>
      <c r="U46" s="389">
        <f>R46*1.5</f>
        <v>47.608499999999992</v>
      </c>
      <c r="V46" s="3"/>
      <c r="W46" s="3"/>
      <c r="X46" s="3"/>
    </row>
    <row r="47" spans="1:24">
      <c r="A47" s="406"/>
      <c r="B47" s="368"/>
      <c r="C47" s="368"/>
      <c r="D47" s="368"/>
      <c r="E47" s="208" t="s">
        <v>35</v>
      </c>
      <c r="F47" s="205">
        <v>169</v>
      </c>
      <c r="G47" s="205">
        <v>17</v>
      </c>
      <c r="H47" s="205">
        <v>19</v>
      </c>
      <c r="I47" s="205">
        <v>28</v>
      </c>
      <c r="J47" s="205">
        <v>13</v>
      </c>
      <c r="K47" s="205">
        <v>14</v>
      </c>
      <c r="L47" s="205">
        <v>22</v>
      </c>
      <c r="M47" s="76">
        <f>G47*F47/1000</f>
        <v>2.8730000000000002</v>
      </c>
      <c r="N47" s="76">
        <f>H47*F47/1000</f>
        <v>3.2109999999999999</v>
      </c>
      <c r="O47" s="76">
        <f>I47*F47/1000</f>
        <v>4.7320000000000002</v>
      </c>
      <c r="P47" s="375"/>
      <c r="Q47" s="375"/>
      <c r="R47" s="375"/>
      <c r="S47" s="378"/>
      <c r="T47" s="378"/>
      <c r="U47" s="390"/>
      <c r="V47" s="3"/>
      <c r="W47" s="3"/>
      <c r="X47" s="3"/>
    </row>
    <row r="48" spans="1:24">
      <c r="A48" s="406"/>
      <c r="B48" s="368"/>
      <c r="C48" s="368"/>
      <c r="D48" s="368"/>
      <c r="E48" s="208" t="s">
        <v>40</v>
      </c>
      <c r="F48" s="205">
        <v>193</v>
      </c>
      <c r="G48" s="205">
        <v>35</v>
      </c>
      <c r="H48" s="205">
        <v>50</v>
      </c>
      <c r="I48" s="205">
        <v>60</v>
      </c>
      <c r="J48" s="205">
        <v>28</v>
      </c>
      <c r="K48" s="205">
        <v>33</v>
      </c>
      <c r="L48" s="205">
        <v>42</v>
      </c>
      <c r="M48" s="76">
        <f>G48*F48/1000</f>
        <v>6.7549999999999999</v>
      </c>
      <c r="N48" s="76">
        <f>H48*F48/1000</f>
        <v>9.65</v>
      </c>
      <c r="O48" s="76">
        <f>I48*F48/1000</f>
        <v>11.58</v>
      </c>
      <c r="P48" s="375"/>
      <c r="Q48" s="375"/>
      <c r="R48" s="375"/>
      <c r="S48" s="378"/>
      <c r="T48" s="378"/>
      <c r="U48" s="390"/>
      <c r="V48" s="3"/>
      <c r="W48" s="3"/>
      <c r="X48" s="3"/>
    </row>
    <row r="49" spans="1:24">
      <c r="A49" s="407"/>
      <c r="B49" s="369"/>
      <c r="C49" s="369"/>
      <c r="D49" s="369"/>
      <c r="E49" s="87" t="s">
        <v>12</v>
      </c>
      <c r="F49" s="76">
        <v>791</v>
      </c>
      <c r="G49" s="205">
        <v>3</v>
      </c>
      <c r="H49" s="205">
        <v>5</v>
      </c>
      <c r="I49" s="205">
        <v>5</v>
      </c>
      <c r="J49" s="205">
        <v>3</v>
      </c>
      <c r="K49" s="205">
        <v>5</v>
      </c>
      <c r="L49" s="205">
        <v>5</v>
      </c>
      <c r="M49" s="76">
        <f>G49*F49/1000</f>
        <v>2.3730000000000002</v>
      </c>
      <c r="N49" s="76">
        <f>H49*F49/1000</f>
        <v>3.9550000000000001</v>
      </c>
      <c r="O49" s="76">
        <f>I49*F49/1000</f>
        <v>3.9550000000000001</v>
      </c>
      <c r="P49" s="376"/>
      <c r="Q49" s="376"/>
      <c r="R49" s="376"/>
      <c r="S49" s="379"/>
      <c r="T49" s="379"/>
      <c r="U49" s="384"/>
      <c r="V49" s="3"/>
      <c r="W49" s="3"/>
      <c r="X49" s="3"/>
    </row>
    <row r="50" spans="1:24">
      <c r="A50" s="343" t="s">
        <v>114</v>
      </c>
      <c r="B50" s="332" t="s">
        <v>46</v>
      </c>
      <c r="C50" s="332" t="s">
        <v>48</v>
      </c>
      <c r="D50" s="332" t="s">
        <v>113</v>
      </c>
      <c r="E50" s="101" t="s">
        <v>152</v>
      </c>
      <c r="F50" s="76">
        <v>4320</v>
      </c>
      <c r="G50" s="81">
        <v>50</v>
      </c>
      <c r="H50" s="81">
        <v>65</v>
      </c>
      <c r="I50" s="81">
        <v>80</v>
      </c>
      <c r="J50" s="81">
        <v>47</v>
      </c>
      <c r="K50" s="81">
        <v>58</v>
      </c>
      <c r="L50" s="81">
        <v>69</v>
      </c>
      <c r="M50" s="76">
        <f t="shared" ref="M50:M68" si="13">G50*F50/1000</f>
        <v>216</v>
      </c>
      <c r="N50" s="76">
        <f t="shared" ref="N50:N69" si="14">H50*F50/1000</f>
        <v>280.8</v>
      </c>
      <c r="O50" s="76">
        <f t="shared" ref="O50:O66" si="15">I50*F50/1000</f>
        <v>345.6</v>
      </c>
      <c r="P50" s="380">
        <f>SUM(M50:M55)</f>
        <v>228.142</v>
      </c>
      <c r="Q50" s="380">
        <f>SUM(N50:N55)</f>
        <v>296.01100000000002</v>
      </c>
      <c r="R50" s="380">
        <f>SUM(O50:O55)</f>
        <v>363.88900000000001</v>
      </c>
      <c r="S50" s="374">
        <f>P50*1.5</f>
        <v>342.21299999999997</v>
      </c>
      <c r="T50" s="374">
        <f>Q50*1.5</f>
        <v>444.01650000000006</v>
      </c>
      <c r="U50" s="374">
        <f>R50*1.5</f>
        <v>545.83349999999996</v>
      </c>
      <c r="V50" s="3"/>
      <c r="W50" s="3"/>
      <c r="X50" s="3"/>
    </row>
    <row r="51" spans="1:24">
      <c r="A51" s="343"/>
      <c r="B51" s="332"/>
      <c r="C51" s="332"/>
      <c r="D51" s="332"/>
      <c r="E51" s="74" t="s">
        <v>52</v>
      </c>
      <c r="F51" s="76">
        <v>365</v>
      </c>
      <c r="G51" s="81">
        <v>16</v>
      </c>
      <c r="H51" s="81">
        <v>20</v>
      </c>
      <c r="I51" s="81">
        <v>24</v>
      </c>
      <c r="J51" s="81">
        <v>16</v>
      </c>
      <c r="K51" s="81">
        <v>20</v>
      </c>
      <c r="L51" s="81">
        <v>24</v>
      </c>
      <c r="M51" s="76">
        <f t="shared" si="13"/>
        <v>5.84</v>
      </c>
      <c r="N51" s="76">
        <f t="shared" si="14"/>
        <v>7.3</v>
      </c>
      <c r="O51" s="76">
        <f t="shared" si="15"/>
        <v>8.76</v>
      </c>
      <c r="P51" s="380"/>
      <c r="Q51" s="380"/>
      <c r="R51" s="380"/>
      <c r="S51" s="375"/>
      <c r="T51" s="375"/>
      <c r="U51" s="375"/>
      <c r="V51" s="3"/>
      <c r="W51" s="3"/>
      <c r="X51" s="3"/>
    </row>
    <row r="52" spans="1:24">
      <c r="A52" s="343"/>
      <c r="B52" s="332"/>
      <c r="C52" s="332"/>
      <c r="D52" s="332"/>
      <c r="E52" s="74" t="s">
        <v>12</v>
      </c>
      <c r="F52" s="76">
        <v>791</v>
      </c>
      <c r="G52" s="81">
        <v>4</v>
      </c>
      <c r="H52" s="81">
        <v>5</v>
      </c>
      <c r="I52" s="81">
        <v>6</v>
      </c>
      <c r="J52" s="81">
        <v>4</v>
      </c>
      <c r="K52" s="81">
        <v>5</v>
      </c>
      <c r="L52" s="81">
        <v>6</v>
      </c>
      <c r="M52" s="76">
        <f t="shared" si="13"/>
        <v>3.1640000000000001</v>
      </c>
      <c r="N52" s="76">
        <f t="shared" si="14"/>
        <v>3.9550000000000001</v>
      </c>
      <c r="O52" s="76">
        <f t="shared" si="15"/>
        <v>4.7460000000000004</v>
      </c>
      <c r="P52" s="380"/>
      <c r="Q52" s="380"/>
      <c r="R52" s="380"/>
      <c r="S52" s="375"/>
      <c r="T52" s="375"/>
      <c r="U52" s="375"/>
      <c r="V52" s="3"/>
      <c r="W52" s="3"/>
      <c r="X52" s="3"/>
    </row>
    <row r="53" spans="1:24">
      <c r="A53" s="343"/>
      <c r="B53" s="332"/>
      <c r="C53" s="332"/>
      <c r="D53" s="332"/>
      <c r="E53" s="74" t="s">
        <v>10</v>
      </c>
      <c r="F53" s="76">
        <v>169</v>
      </c>
      <c r="G53" s="81">
        <v>10</v>
      </c>
      <c r="H53" s="81">
        <v>12</v>
      </c>
      <c r="I53" s="81">
        <v>15</v>
      </c>
      <c r="J53" s="81">
        <v>8</v>
      </c>
      <c r="K53" s="81">
        <v>10</v>
      </c>
      <c r="L53" s="81">
        <v>12</v>
      </c>
      <c r="M53" s="76">
        <f t="shared" si="13"/>
        <v>1.69</v>
      </c>
      <c r="N53" s="76">
        <f t="shared" si="14"/>
        <v>2.028</v>
      </c>
      <c r="O53" s="76">
        <f t="shared" si="15"/>
        <v>2.5350000000000001</v>
      </c>
      <c r="P53" s="380"/>
      <c r="Q53" s="380"/>
      <c r="R53" s="380"/>
      <c r="S53" s="375"/>
      <c r="T53" s="375"/>
      <c r="U53" s="375"/>
      <c r="V53" s="3"/>
      <c r="W53" s="3"/>
      <c r="X53" s="3"/>
    </row>
    <row r="54" spans="1:24">
      <c r="A54" s="343"/>
      <c r="B54" s="332"/>
      <c r="C54" s="332"/>
      <c r="D54" s="332"/>
      <c r="E54" s="74" t="s">
        <v>11</v>
      </c>
      <c r="F54" s="76">
        <v>160</v>
      </c>
      <c r="G54" s="81">
        <v>9</v>
      </c>
      <c r="H54" s="81">
        <v>12</v>
      </c>
      <c r="I54" s="81">
        <v>14</v>
      </c>
      <c r="J54" s="81">
        <v>8</v>
      </c>
      <c r="K54" s="81">
        <v>10</v>
      </c>
      <c r="L54" s="81">
        <v>12</v>
      </c>
      <c r="M54" s="76">
        <f t="shared" si="13"/>
        <v>1.44</v>
      </c>
      <c r="N54" s="76">
        <f t="shared" si="14"/>
        <v>1.92</v>
      </c>
      <c r="O54" s="76">
        <f t="shared" si="15"/>
        <v>2.2400000000000002</v>
      </c>
      <c r="P54" s="380"/>
      <c r="Q54" s="380"/>
      <c r="R54" s="380"/>
      <c r="S54" s="375"/>
      <c r="T54" s="375"/>
      <c r="U54" s="375"/>
      <c r="V54" s="3"/>
      <c r="W54" s="3"/>
      <c r="X54" s="3"/>
    </row>
    <row r="55" spans="1:24" ht="15.75" customHeight="1">
      <c r="A55" s="343"/>
      <c r="B55" s="332"/>
      <c r="C55" s="332"/>
      <c r="D55" s="332"/>
      <c r="E55" s="75" t="s">
        <v>28</v>
      </c>
      <c r="F55" s="76">
        <v>80</v>
      </c>
      <c r="G55" s="84">
        <v>0.1</v>
      </c>
      <c r="H55" s="84">
        <v>0.1</v>
      </c>
      <c r="I55" s="84">
        <v>0.1</v>
      </c>
      <c r="J55" s="84">
        <v>0.1</v>
      </c>
      <c r="K55" s="84">
        <v>0.1</v>
      </c>
      <c r="L55" s="84">
        <v>0.1</v>
      </c>
      <c r="M55" s="76">
        <f t="shared" si="13"/>
        <v>8.0000000000000002E-3</v>
      </c>
      <c r="N55" s="76">
        <f t="shared" si="14"/>
        <v>8.0000000000000002E-3</v>
      </c>
      <c r="O55" s="76">
        <f t="shared" si="15"/>
        <v>8.0000000000000002E-3</v>
      </c>
      <c r="P55" s="380"/>
      <c r="Q55" s="380"/>
      <c r="R55" s="380"/>
      <c r="S55" s="376"/>
      <c r="T55" s="376"/>
      <c r="U55" s="376"/>
      <c r="V55" s="3"/>
      <c r="W55" s="3"/>
      <c r="X55" s="3"/>
    </row>
    <row r="56" spans="1:24" ht="35.25" customHeight="1">
      <c r="A56" s="343" t="s">
        <v>125</v>
      </c>
      <c r="B56" s="360">
        <v>50</v>
      </c>
      <c r="C56" s="360">
        <v>50</v>
      </c>
      <c r="D56" s="360">
        <v>50</v>
      </c>
      <c r="E56" s="208" t="s">
        <v>126</v>
      </c>
      <c r="F56" s="76">
        <v>300</v>
      </c>
      <c r="G56" s="81">
        <v>30</v>
      </c>
      <c r="H56" s="81">
        <v>30</v>
      </c>
      <c r="I56" s="81">
        <v>30</v>
      </c>
      <c r="J56" s="81">
        <v>30</v>
      </c>
      <c r="K56" s="81">
        <v>30</v>
      </c>
      <c r="L56" s="81">
        <v>30</v>
      </c>
      <c r="M56" s="76">
        <f t="shared" si="13"/>
        <v>9</v>
      </c>
      <c r="N56" s="76">
        <f t="shared" si="14"/>
        <v>9</v>
      </c>
      <c r="O56" s="76">
        <f t="shared" si="15"/>
        <v>9</v>
      </c>
      <c r="P56" s="374">
        <f>SUM(M56:M66)</f>
        <v>100.59159999999999</v>
      </c>
      <c r="Q56" s="374">
        <f>SUM(N56:N66)</f>
        <v>100.59159999999999</v>
      </c>
      <c r="R56" s="374">
        <f>SUM(O56:O66)</f>
        <v>100.59159999999999</v>
      </c>
      <c r="S56" s="374">
        <f>P56*1.5</f>
        <v>150.88739999999999</v>
      </c>
      <c r="T56" s="374">
        <f>Q56*1.5</f>
        <v>150.88739999999999</v>
      </c>
      <c r="U56" s="380">
        <f>R56*1.5</f>
        <v>150.88739999999999</v>
      </c>
      <c r="V56" s="3"/>
      <c r="W56" s="3"/>
      <c r="X56" s="3"/>
    </row>
    <row r="57" spans="1:24" ht="42" customHeight="1">
      <c r="A57" s="343"/>
      <c r="B57" s="360"/>
      <c r="C57" s="360"/>
      <c r="D57" s="360"/>
      <c r="E57" s="208" t="s">
        <v>127</v>
      </c>
      <c r="F57" s="76">
        <v>300</v>
      </c>
      <c r="G57" s="81">
        <v>2</v>
      </c>
      <c r="H57" s="81">
        <v>2</v>
      </c>
      <c r="I57" s="81">
        <v>2</v>
      </c>
      <c r="J57" s="81">
        <v>2</v>
      </c>
      <c r="K57" s="81">
        <v>2</v>
      </c>
      <c r="L57" s="81">
        <v>2</v>
      </c>
      <c r="M57" s="76">
        <f t="shared" si="13"/>
        <v>0.6</v>
      </c>
      <c r="N57" s="76">
        <f t="shared" si="14"/>
        <v>0.6</v>
      </c>
      <c r="O57" s="76">
        <f t="shared" si="15"/>
        <v>0.6</v>
      </c>
      <c r="P57" s="375"/>
      <c r="Q57" s="375"/>
      <c r="R57" s="375"/>
      <c r="S57" s="375"/>
      <c r="T57" s="375"/>
      <c r="U57" s="380"/>
      <c r="V57" s="3"/>
      <c r="W57" s="3"/>
      <c r="X57" s="3"/>
    </row>
    <row r="58" spans="1:24" ht="15.75" customHeight="1">
      <c r="A58" s="343"/>
      <c r="B58" s="360"/>
      <c r="C58" s="360"/>
      <c r="D58" s="360"/>
      <c r="E58" s="208" t="s">
        <v>38</v>
      </c>
      <c r="F58" s="76">
        <v>425</v>
      </c>
      <c r="G58" s="81">
        <v>2</v>
      </c>
      <c r="H58" s="81">
        <v>2</v>
      </c>
      <c r="I58" s="81">
        <v>2</v>
      </c>
      <c r="J58" s="81">
        <v>2</v>
      </c>
      <c r="K58" s="81">
        <v>2</v>
      </c>
      <c r="L58" s="81">
        <v>2</v>
      </c>
      <c r="M58" s="76">
        <f t="shared" si="13"/>
        <v>0.85</v>
      </c>
      <c r="N58" s="76">
        <f t="shared" si="14"/>
        <v>0.85</v>
      </c>
      <c r="O58" s="76">
        <f t="shared" si="15"/>
        <v>0.85</v>
      </c>
      <c r="P58" s="375"/>
      <c r="Q58" s="375"/>
      <c r="R58" s="375"/>
      <c r="S58" s="375"/>
      <c r="T58" s="375"/>
      <c r="U58" s="380"/>
      <c r="V58" s="3"/>
      <c r="W58" s="3"/>
      <c r="X58" s="3"/>
    </row>
    <row r="59" spans="1:24" ht="15.75" customHeight="1">
      <c r="A59" s="343"/>
      <c r="B59" s="360"/>
      <c r="C59" s="360"/>
      <c r="D59" s="360"/>
      <c r="E59" s="208" t="s">
        <v>128</v>
      </c>
      <c r="F59" s="76">
        <v>5260</v>
      </c>
      <c r="G59" s="81">
        <v>1</v>
      </c>
      <c r="H59" s="81">
        <v>1</v>
      </c>
      <c r="I59" s="81">
        <v>1</v>
      </c>
      <c r="J59" s="81">
        <v>1</v>
      </c>
      <c r="K59" s="81">
        <v>1</v>
      </c>
      <c r="L59" s="81">
        <v>1</v>
      </c>
      <c r="M59" s="76">
        <f t="shared" si="13"/>
        <v>5.26</v>
      </c>
      <c r="N59" s="76">
        <f t="shared" si="14"/>
        <v>5.26</v>
      </c>
      <c r="O59" s="76">
        <f t="shared" si="15"/>
        <v>5.26</v>
      </c>
      <c r="P59" s="375"/>
      <c r="Q59" s="375"/>
      <c r="R59" s="375"/>
      <c r="S59" s="375"/>
      <c r="T59" s="375"/>
      <c r="U59" s="380"/>
      <c r="V59" s="3"/>
      <c r="W59" s="3"/>
      <c r="X59" s="3"/>
    </row>
    <row r="60" spans="1:24" ht="15.75" customHeight="1">
      <c r="A60" s="343"/>
      <c r="B60" s="360"/>
      <c r="C60" s="360"/>
      <c r="D60" s="360"/>
      <c r="E60" s="208" t="s">
        <v>132</v>
      </c>
      <c r="F60" s="76">
        <v>517</v>
      </c>
      <c r="G60" s="81">
        <v>5</v>
      </c>
      <c r="H60" s="81">
        <v>5</v>
      </c>
      <c r="I60" s="81">
        <v>5</v>
      </c>
      <c r="J60" s="81">
        <v>5</v>
      </c>
      <c r="K60" s="81">
        <v>5</v>
      </c>
      <c r="L60" s="81">
        <v>5</v>
      </c>
      <c r="M60" s="76">
        <f t="shared" si="13"/>
        <v>2.585</v>
      </c>
      <c r="N60" s="76">
        <f t="shared" si="14"/>
        <v>2.585</v>
      </c>
      <c r="O60" s="76">
        <f t="shared" si="15"/>
        <v>2.585</v>
      </c>
      <c r="P60" s="375"/>
      <c r="Q60" s="375"/>
      <c r="R60" s="375"/>
      <c r="S60" s="375"/>
      <c r="T60" s="375"/>
      <c r="U60" s="380"/>
      <c r="V60" s="3"/>
      <c r="W60" s="3"/>
      <c r="X60" s="3"/>
    </row>
    <row r="61" spans="1:24" ht="15.75" customHeight="1">
      <c r="A61" s="343"/>
      <c r="B61" s="360"/>
      <c r="C61" s="360"/>
      <c r="D61" s="360"/>
      <c r="E61" s="208" t="s">
        <v>61</v>
      </c>
      <c r="F61" s="76">
        <v>417</v>
      </c>
      <c r="G61" s="81">
        <v>9</v>
      </c>
      <c r="H61" s="81">
        <v>9</v>
      </c>
      <c r="I61" s="81">
        <v>9</v>
      </c>
      <c r="J61" s="81">
        <v>9</v>
      </c>
      <c r="K61" s="81">
        <v>9</v>
      </c>
      <c r="L61" s="81">
        <v>9</v>
      </c>
      <c r="M61" s="76">
        <f t="shared" si="13"/>
        <v>3.7530000000000001</v>
      </c>
      <c r="N61" s="76">
        <f t="shared" si="14"/>
        <v>3.7530000000000001</v>
      </c>
      <c r="O61" s="76">
        <f t="shared" si="15"/>
        <v>3.7530000000000001</v>
      </c>
      <c r="P61" s="375"/>
      <c r="Q61" s="375"/>
      <c r="R61" s="375"/>
      <c r="S61" s="375"/>
      <c r="T61" s="375"/>
      <c r="U61" s="380"/>
      <c r="V61" s="3"/>
      <c r="W61" s="3"/>
      <c r="X61" s="3"/>
    </row>
    <row r="62" spans="1:24" ht="15.75" customHeight="1">
      <c r="A62" s="343"/>
      <c r="B62" s="360"/>
      <c r="C62" s="360"/>
      <c r="D62" s="360"/>
      <c r="E62" s="208" t="s">
        <v>121</v>
      </c>
      <c r="F62" s="117">
        <v>5538</v>
      </c>
      <c r="G62" s="81">
        <v>13</v>
      </c>
      <c r="H62" s="81">
        <v>13</v>
      </c>
      <c r="I62" s="81">
        <v>13</v>
      </c>
      <c r="J62" s="81">
        <v>13</v>
      </c>
      <c r="K62" s="81">
        <v>13</v>
      </c>
      <c r="L62" s="81">
        <v>13</v>
      </c>
      <c r="M62" s="76">
        <f t="shared" si="13"/>
        <v>71.994</v>
      </c>
      <c r="N62" s="76">
        <f t="shared" si="14"/>
        <v>71.994</v>
      </c>
      <c r="O62" s="76">
        <f t="shared" si="15"/>
        <v>71.994</v>
      </c>
      <c r="P62" s="375"/>
      <c r="Q62" s="375"/>
      <c r="R62" s="375"/>
      <c r="S62" s="375"/>
      <c r="T62" s="375"/>
      <c r="U62" s="380"/>
      <c r="V62" s="3"/>
      <c r="W62" s="3"/>
      <c r="X62" s="3"/>
    </row>
    <row r="63" spans="1:24">
      <c r="A63" s="343"/>
      <c r="B63" s="360"/>
      <c r="C63" s="360"/>
      <c r="D63" s="360"/>
      <c r="E63" s="208" t="s">
        <v>129</v>
      </c>
      <c r="F63" s="76">
        <v>5895</v>
      </c>
      <c r="G63" s="81">
        <v>1</v>
      </c>
      <c r="H63" s="81">
        <v>1</v>
      </c>
      <c r="I63" s="81">
        <v>1</v>
      </c>
      <c r="J63" s="81">
        <v>1E-3</v>
      </c>
      <c r="K63" s="81">
        <v>1</v>
      </c>
      <c r="L63" s="81">
        <v>1</v>
      </c>
      <c r="M63" s="76">
        <f t="shared" si="13"/>
        <v>5.8949999999999996</v>
      </c>
      <c r="N63" s="76">
        <f t="shared" si="14"/>
        <v>5.8949999999999996</v>
      </c>
      <c r="O63" s="76">
        <f t="shared" si="15"/>
        <v>5.8949999999999996</v>
      </c>
      <c r="P63" s="375"/>
      <c r="Q63" s="375"/>
      <c r="R63" s="375"/>
      <c r="S63" s="375"/>
      <c r="T63" s="375"/>
      <c r="U63" s="380"/>
      <c r="V63" s="3"/>
      <c r="W63" s="3"/>
      <c r="X63" s="3"/>
    </row>
    <row r="64" spans="1:24">
      <c r="A64" s="343"/>
      <c r="B64" s="360"/>
      <c r="C64" s="360"/>
      <c r="D64" s="360"/>
      <c r="E64" s="208" t="s">
        <v>130</v>
      </c>
      <c r="F64" s="76">
        <v>80</v>
      </c>
      <c r="G64" s="84">
        <v>0.1</v>
      </c>
      <c r="H64" s="84">
        <v>0.1</v>
      </c>
      <c r="I64" s="84">
        <v>0.1</v>
      </c>
      <c r="J64" s="84">
        <v>0.1</v>
      </c>
      <c r="K64" s="84">
        <v>0.1</v>
      </c>
      <c r="L64" s="84">
        <v>0.1</v>
      </c>
      <c r="M64" s="76">
        <f t="shared" si="13"/>
        <v>8.0000000000000002E-3</v>
      </c>
      <c r="N64" s="76">
        <f t="shared" si="14"/>
        <v>8.0000000000000002E-3</v>
      </c>
      <c r="O64" s="76">
        <f t="shared" si="15"/>
        <v>8.0000000000000002E-3</v>
      </c>
      <c r="P64" s="375"/>
      <c r="Q64" s="375"/>
      <c r="R64" s="375"/>
      <c r="S64" s="375"/>
      <c r="T64" s="375"/>
      <c r="U64" s="380"/>
      <c r="V64" s="3"/>
      <c r="W64" s="3"/>
      <c r="X64" s="3"/>
    </row>
    <row r="65" spans="1:24">
      <c r="A65" s="343"/>
      <c r="B65" s="360"/>
      <c r="C65" s="360"/>
      <c r="D65" s="360"/>
      <c r="E65" s="208" t="s">
        <v>131</v>
      </c>
      <c r="F65" s="76">
        <v>4320</v>
      </c>
      <c r="G65" s="76">
        <v>0.03</v>
      </c>
      <c r="H65" s="76">
        <v>0.03</v>
      </c>
      <c r="I65" s="76">
        <v>0.03</v>
      </c>
      <c r="J65" s="76">
        <v>0.03</v>
      </c>
      <c r="K65" s="76">
        <v>0.03</v>
      </c>
      <c r="L65" s="76">
        <v>0.03</v>
      </c>
      <c r="M65" s="198">
        <f t="shared" si="13"/>
        <v>0.12959999999999999</v>
      </c>
      <c r="N65" s="198">
        <f t="shared" si="14"/>
        <v>0.12959999999999999</v>
      </c>
      <c r="O65" s="210">
        <f t="shared" si="15"/>
        <v>0.12959999999999999</v>
      </c>
      <c r="P65" s="375"/>
      <c r="Q65" s="375"/>
      <c r="R65" s="375"/>
      <c r="S65" s="375"/>
      <c r="T65" s="375"/>
      <c r="U65" s="380"/>
      <c r="V65" s="3"/>
      <c r="W65" s="3"/>
      <c r="X65" s="3"/>
    </row>
    <row r="66" spans="1:24">
      <c r="A66" s="343"/>
      <c r="B66" s="360"/>
      <c r="C66" s="360"/>
      <c r="D66" s="360"/>
      <c r="E66" s="208" t="s">
        <v>132</v>
      </c>
      <c r="F66" s="76">
        <v>517</v>
      </c>
      <c r="G66" s="81">
        <v>1</v>
      </c>
      <c r="H66" s="81">
        <v>1</v>
      </c>
      <c r="I66" s="81">
        <v>1</v>
      </c>
      <c r="J66" s="81">
        <v>1</v>
      </c>
      <c r="K66" s="81">
        <v>1</v>
      </c>
      <c r="L66" s="81">
        <v>1</v>
      </c>
      <c r="M66" s="198">
        <f t="shared" si="13"/>
        <v>0.51700000000000002</v>
      </c>
      <c r="N66" s="198">
        <f t="shared" si="14"/>
        <v>0.51700000000000002</v>
      </c>
      <c r="O66" s="210">
        <f t="shared" si="15"/>
        <v>0.51700000000000002</v>
      </c>
      <c r="P66" s="376"/>
      <c r="Q66" s="376"/>
      <c r="R66" s="376"/>
      <c r="S66" s="376"/>
      <c r="T66" s="376"/>
      <c r="U66" s="380"/>
      <c r="V66" s="3"/>
      <c r="W66" s="3"/>
      <c r="X66" s="3"/>
    </row>
    <row r="67" spans="1:24" ht="15" customHeight="1">
      <c r="A67" s="329" t="s">
        <v>97</v>
      </c>
      <c r="B67" s="404">
        <v>200</v>
      </c>
      <c r="C67" s="404">
        <v>200</v>
      </c>
      <c r="D67" s="404">
        <v>200</v>
      </c>
      <c r="E67" s="75" t="s">
        <v>42</v>
      </c>
      <c r="F67" s="76">
        <v>1488</v>
      </c>
      <c r="G67" s="81">
        <v>20</v>
      </c>
      <c r="H67" s="81">
        <v>20</v>
      </c>
      <c r="I67" s="81">
        <v>20</v>
      </c>
      <c r="J67" s="81">
        <v>20</v>
      </c>
      <c r="K67" s="81">
        <v>20</v>
      </c>
      <c r="L67" s="81">
        <v>20</v>
      </c>
      <c r="M67" s="198">
        <f t="shared" si="13"/>
        <v>29.76</v>
      </c>
      <c r="N67" s="76">
        <f t="shared" si="14"/>
        <v>29.76</v>
      </c>
      <c r="O67" s="91">
        <f>G67*F67/1000</f>
        <v>29.76</v>
      </c>
      <c r="P67" s="374">
        <f>SUM(M67:M68)</f>
        <v>33.160000000000004</v>
      </c>
      <c r="Q67" s="374">
        <f>SUM(N67:N68)</f>
        <v>33.160000000000004</v>
      </c>
      <c r="R67" s="374">
        <f>SUM(O67:O68)</f>
        <v>33.160000000000004</v>
      </c>
      <c r="S67" s="377">
        <f>P67*1.5</f>
        <v>49.740000000000009</v>
      </c>
      <c r="T67" s="377">
        <f>Q67*1.5</f>
        <v>49.740000000000009</v>
      </c>
      <c r="U67" s="383">
        <f>R67*1.5</f>
        <v>49.740000000000009</v>
      </c>
      <c r="V67" s="3"/>
      <c r="W67" s="3"/>
      <c r="X67" s="3"/>
    </row>
    <row r="68" spans="1:24" ht="15" customHeight="1">
      <c r="A68" s="370"/>
      <c r="B68" s="373"/>
      <c r="C68" s="373"/>
      <c r="D68" s="373"/>
      <c r="E68" s="75" t="s">
        <v>38</v>
      </c>
      <c r="F68" s="76">
        <v>425</v>
      </c>
      <c r="G68" s="81">
        <v>8</v>
      </c>
      <c r="H68" s="81">
        <v>8</v>
      </c>
      <c r="I68" s="81">
        <v>8</v>
      </c>
      <c r="J68" s="81">
        <v>8</v>
      </c>
      <c r="K68" s="81">
        <v>8</v>
      </c>
      <c r="L68" s="81">
        <v>8</v>
      </c>
      <c r="M68" s="198">
        <f t="shared" si="13"/>
        <v>3.4</v>
      </c>
      <c r="N68" s="76">
        <f t="shared" si="14"/>
        <v>3.4</v>
      </c>
      <c r="O68" s="91">
        <f>G68*F68/1000</f>
        <v>3.4</v>
      </c>
      <c r="P68" s="376"/>
      <c r="Q68" s="376"/>
      <c r="R68" s="376"/>
      <c r="S68" s="379"/>
      <c r="T68" s="379"/>
      <c r="U68" s="384"/>
      <c r="V68" s="3"/>
      <c r="W68" s="3"/>
      <c r="X68" s="3"/>
    </row>
    <row r="69" spans="1:24" ht="30.75" thickBot="1">
      <c r="A69" s="92" t="s">
        <v>110</v>
      </c>
      <c r="B69" s="93">
        <v>30</v>
      </c>
      <c r="C69" s="93">
        <v>50</v>
      </c>
      <c r="D69" s="93">
        <v>50</v>
      </c>
      <c r="E69" s="94" t="s">
        <v>110</v>
      </c>
      <c r="F69" s="90">
        <v>440</v>
      </c>
      <c r="G69" s="81">
        <v>30</v>
      </c>
      <c r="H69" s="81">
        <v>50</v>
      </c>
      <c r="I69" s="81">
        <v>50</v>
      </c>
      <c r="J69" s="81">
        <v>30</v>
      </c>
      <c r="K69" s="81">
        <v>50</v>
      </c>
      <c r="L69" s="81">
        <v>50</v>
      </c>
      <c r="M69" s="76">
        <f>G69*F69/1000</f>
        <v>13.2</v>
      </c>
      <c r="N69" s="76">
        <f t="shared" si="14"/>
        <v>22</v>
      </c>
      <c r="O69" s="76">
        <f>I69*F69/1000</f>
        <v>22</v>
      </c>
      <c r="P69" s="198">
        <f>SUM(M69)</f>
        <v>13.2</v>
      </c>
      <c r="Q69" s="198">
        <f>SUM(N69)</f>
        <v>22</v>
      </c>
      <c r="R69" s="198">
        <f>SUM(O69)</f>
        <v>22</v>
      </c>
      <c r="S69" s="200">
        <f>P69*1.5</f>
        <v>19.799999999999997</v>
      </c>
      <c r="T69" s="200">
        <f>Q69*1.5</f>
        <v>33</v>
      </c>
      <c r="U69" s="201">
        <f>R69*1.5</f>
        <v>33</v>
      </c>
      <c r="V69" s="3"/>
      <c r="W69" s="3"/>
      <c r="X69" s="3"/>
    </row>
    <row r="70" spans="1:24" ht="15.75" thickBot="1">
      <c r="A70" s="364"/>
      <c r="B70" s="365"/>
      <c r="C70" s="365"/>
      <c r="D70" s="365"/>
      <c r="E70" s="365"/>
      <c r="F70" s="365"/>
      <c r="G70" s="365"/>
      <c r="H70" s="365"/>
      <c r="I70" s="365"/>
      <c r="J70" s="365"/>
      <c r="K70" s="365"/>
      <c r="L70" s="365"/>
      <c r="M70" s="365"/>
      <c r="N70" s="365"/>
      <c r="O70" s="366"/>
      <c r="P70" s="113">
        <f t="shared" ref="P70:U70" si="16">SUM(P46:P69)</f>
        <v>394.26459999999997</v>
      </c>
      <c r="Q70" s="113">
        <f t="shared" si="16"/>
        <v>478.1386</v>
      </c>
      <c r="R70" s="113">
        <f t="shared" si="16"/>
        <v>551.37959999999998</v>
      </c>
      <c r="S70" s="113">
        <f t="shared" si="16"/>
        <v>591.39689999999996</v>
      </c>
      <c r="T70" s="113">
        <f t="shared" si="16"/>
        <v>717.2079</v>
      </c>
      <c r="U70" s="113">
        <f t="shared" si="16"/>
        <v>827.06939999999997</v>
      </c>
      <c r="V70" s="3"/>
      <c r="W70" s="3"/>
      <c r="X70" s="3"/>
    </row>
    <row r="71" spans="1:24" ht="17.25" customHeight="1" thickBot="1">
      <c r="A71" s="361" t="s">
        <v>39</v>
      </c>
      <c r="B71" s="362"/>
      <c r="C71" s="362"/>
      <c r="D71" s="362"/>
      <c r="E71" s="362"/>
      <c r="F71" s="362"/>
      <c r="G71" s="362"/>
      <c r="H71" s="362"/>
      <c r="I71" s="362"/>
      <c r="J71" s="362"/>
      <c r="K71" s="362"/>
      <c r="L71" s="362"/>
      <c r="M71" s="362"/>
      <c r="N71" s="362"/>
      <c r="O71" s="363"/>
      <c r="P71" s="78"/>
      <c r="Q71" s="78"/>
      <c r="R71" s="78"/>
      <c r="S71" s="3"/>
      <c r="T71" s="3"/>
      <c r="U71" s="3"/>
      <c r="V71" s="3"/>
      <c r="W71" s="3"/>
      <c r="X71" s="3"/>
    </row>
    <row r="72" spans="1:24" ht="17.25" customHeight="1" thickBot="1">
      <c r="A72" s="420" t="s">
        <v>124</v>
      </c>
      <c r="B72" s="367">
        <v>70</v>
      </c>
      <c r="C72" s="367">
        <v>90</v>
      </c>
      <c r="D72" s="367">
        <v>100</v>
      </c>
      <c r="E72" s="73" t="s">
        <v>63</v>
      </c>
      <c r="F72" s="118">
        <v>2850</v>
      </c>
      <c r="G72" s="119">
        <v>80</v>
      </c>
      <c r="H72" s="120">
        <v>98</v>
      </c>
      <c r="I72" s="119">
        <v>105</v>
      </c>
      <c r="J72" s="119">
        <v>74</v>
      </c>
      <c r="K72" s="119">
        <v>75</v>
      </c>
      <c r="L72" s="119">
        <v>98</v>
      </c>
      <c r="M72" s="213">
        <f t="shared" ref="M72:M90" si="17">G72*F72/1000</f>
        <v>228</v>
      </c>
      <c r="N72" s="213">
        <f>H72*F72/1000</f>
        <v>279.3</v>
      </c>
      <c r="O72" s="83">
        <f>I72*F72/1000</f>
        <v>299.25</v>
      </c>
      <c r="P72" s="381">
        <f>SUM(M72:M77)</f>
        <v>242.09400000000002</v>
      </c>
      <c r="Q72" s="381">
        <f>SUM(N72:N77)</f>
        <v>297.11599999999999</v>
      </c>
      <c r="R72" s="381">
        <f>SUM(O72:O77)</f>
        <v>320.26800000000003</v>
      </c>
      <c r="S72" s="382">
        <f>P72*1.5</f>
        <v>363.14100000000002</v>
      </c>
      <c r="T72" s="382">
        <f>Q72*1.5</f>
        <v>445.67399999999998</v>
      </c>
      <c r="U72" s="389">
        <f>R72*1.5</f>
        <v>480.40200000000004</v>
      </c>
      <c r="V72" s="3"/>
      <c r="W72" s="3"/>
      <c r="X72" s="3"/>
    </row>
    <row r="73" spans="1:24" ht="17.25" customHeight="1" thickBot="1">
      <c r="A73" s="343"/>
      <c r="B73" s="368"/>
      <c r="C73" s="368"/>
      <c r="D73" s="368"/>
      <c r="E73" s="94" t="s">
        <v>41</v>
      </c>
      <c r="F73" s="77">
        <v>160</v>
      </c>
      <c r="G73" s="93">
        <v>6</v>
      </c>
      <c r="H73" s="88">
        <v>10</v>
      </c>
      <c r="I73" s="93">
        <v>10</v>
      </c>
      <c r="J73" s="93">
        <v>5</v>
      </c>
      <c r="K73" s="93">
        <v>8</v>
      </c>
      <c r="L73" s="93">
        <v>10</v>
      </c>
      <c r="M73" s="76">
        <f t="shared" si="17"/>
        <v>0.96</v>
      </c>
      <c r="N73" s="213">
        <f t="shared" ref="N73:N90" si="18">H73*F73/1000</f>
        <v>1.6</v>
      </c>
      <c r="O73" s="83">
        <f t="shared" ref="O73:O90" si="19">I73*F73/1000</f>
        <v>1.6</v>
      </c>
      <c r="P73" s="375"/>
      <c r="Q73" s="375"/>
      <c r="R73" s="375"/>
      <c r="S73" s="378"/>
      <c r="T73" s="378"/>
      <c r="U73" s="390"/>
      <c r="V73" s="3"/>
      <c r="W73" s="3"/>
      <c r="X73" s="3"/>
    </row>
    <row r="74" spans="1:24" ht="17.25" customHeight="1" thickBot="1">
      <c r="A74" s="343"/>
      <c r="B74" s="368"/>
      <c r="C74" s="368"/>
      <c r="D74" s="368"/>
      <c r="E74" s="74" t="s">
        <v>64</v>
      </c>
      <c r="F74" s="77">
        <v>750</v>
      </c>
      <c r="G74" s="93">
        <v>13</v>
      </c>
      <c r="H74" s="88">
        <v>15</v>
      </c>
      <c r="I74" s="93">
        <v>20</v>
      </c>
      <c r="J74" s="93">
        <v>13</v>
      </c>
      <c r="K74" s="93">
        <v>15</v>
      </c>
      <c r="L74" s="93">
        <v>20</v>
      </c>
      <c r="M74" s="76">
        <f t="shared" si="17"/>
        <v>9.75</v>
      </c>
      <c r="N74" s="213">
        <f t="shared" si="18"/>
        <v>11.25</v>
      </c>
      <c r="O74" s="83">
        <f t="shared" si="19"/>
        <v>15</v>
      </c>
      <c r="P74" s="375"/>
      <c r="Q74" s="375"/>
      <c r="R74" s="375"/>
      <c r="S74" s="378"/>
      <c r="T74" s="378"/>
      <c r="U74" s="390"/>
      <c r="V74" s="3"/>
      <c r="W74" s="3"/>
      <c r="X74" s="3"/>
    </row>
    <row r="75" spans="1:24" ht="17.25" customHeight="1" thickBot="1">
      <c r="A75" s="343"/>
      <c r="B75" s="368"/>
      <c r="C75" s="368"/>
      <c r="D75" s="368"/>
      <c r="E75" s="74" t="s">
        <v>96</v>
      </c>
      <c r="F75" s="77">
        <v>517</v>
      </c>
      <c r="G75" s="93">
        <v>5</v>
      </c>
      <c r="H75" s="88">
        <v>5</v>
      </c>
      <c r="I75" s="93">
        <v>7</v>
      </c>
      <c r="J75" s="93">
        <v>5</v>
      </c>
      <c r="K75" s="88">
        <v>5</v>
      </c>
      <c r="L75" s="93">
        <v>7</v>
      </c>
      <c r="M75" s="76">
        <f t="shared" si="17"/>
        <v>2.585</v>
      </c>
      <c r="N75" s="213">
        <f t="shared" si="18"/>
        <v>2.585</v>
      </c>
      <c r="O75" s="83">
        <f t="shared" si="19"/>
        <v>3.6190000000000002</v>
      </c>
      <c r="P75" s="375"/>
      <c r="Q75" s="375"/>
      <c r="R75" s="375"/>
      <c r="S75" s="378"/>
      <c r="T75" s="378"/>
      <c r="U75" s="390"/>
      <c r="V75" s="3"/>
      <c r="W75" s="3"/>
      <c r="X75" s="3"/>
    </row>
    <row r="76" spans="1:24" ht="21" customHeight="1" thickBot="1">
      <c r="A76" s="343"/>
      <c r="B76" s="368"/>
      <c r="C76" s="368"/>
      <c r="D76" s="368"/>
      <c r="E76" s="75" t="s">
        <v>28</v>
      </c>
      <c r="F76" s="76">
        <v>80</v>
      </c>
      <c r="G76" s="84">
        <v>0.1</v>
      </c>
      <c r="H76" s="88">
        <v>0.1</v>
      </c>
      <c r="I76" s="84">
        <v>0.1</v>
      </c>
      <c r="J76" s="84">
        <v>0.1</v>
      </c>
      <c r="K76" s="88">
        <v>0.1</v>
      </c>
      <c r="L76" s="84">
        <v>0.1</v>
      </c>
      <c r="M76" s="76">
        <f t="shared" si="17"/>
        <v>8.0000000000000002E-3</v>
      </c>
      <c r="N76" s="213">
        <f t="shared" si="18"/>
        <v>8.0000000000000002E-3</v>
      </c>
      <c r="O76" s="83">
        <f t="shared" si="19"/>
        <v>8.0000000000000002E-3</v>
      </c>
      <c r="P76" s="375"/>
      <c r="Q76" s="375"/>
      <c r="R76" s="375"/>
      <c r="S76" s="378"/>
      <c r="T76" s="378"/>
      <c r="U76" s="390"/>
      <c r="V76" s="3"/>
      <c r="W76" s="3"/>
      <c r="X76" s="3"/>
    </row>
    <row r="77" spans="1:24" ht="14.25" customHeight="1" thickBot="1">
      <c r="A77" s="343"/>
      <c r="B77" s="369"/>
      <c r="C77" s="369"/>
      <c r="D77" s="369"/>
      <c r="E77" s="74" t="s">
        <v>12</v>
      </c>
      <c r="F77" s="76">
        <v>791</v>
      </c>
      <c r="G77" s="81">
        <v>1</v>
      </c>
      <c r="H77" s="88">
        <v>3</v>
      </c>
      <c r="I77" s="81">
        <v>1</v>
      </c>
      <c r="J77" s="81">
        <v>1</v>
      </c>
      <c r="K77" s="88">
        <v>3</v>
      </c>
      <c r="L77" s="81">
        <v>1</v>
      </c>
      <c r="M77" s="76">
        <f t="shared" si="17"/>
        <v>0.79100000000000004</v>
      </c>
      <c r="N77" s="213">
        <f t="shared" si="18"/>
        <v>2.3730000000000002</v>
      </c>
      <c r="O77" s="83">
        <f t="shared" si="19"/>
        <v>0.79100000000000004</v>
      </c>
      <c r="P77" s="376"/>
      <c r="Q77" s="376"/>
      <c r="R77" s="376"/>
      <c r="S77" s="379"/>
      <c r="T77" s="379"/>
      <c r="U77" s="384"/>
      <c r="V77" s="3"/>
      <c r="W77" s="3"/>
      <c r="X77" s="3"/>
    </row>
    <row r="78" spans="1:24" ht="19.5" customHeight="1" thickBot="1">
      <c r="A78" s="343" t="s">
        <v>73</v>
      </c>
      <c r="B78" s="371">
        <v>20</v>
      </c>
      <c r="C78" s="371">
        <v>20</v>
      </c>
      <c r="D78" s="371">
        <v>20</v>
      </c>
      <c r="E78" s="75" t="s">
        <v>70</v>
      </c>
      <c r="F78" s="76">
        <v>417</v>
      </c>
      <c r="G78" s="82">
        <v>10</v>
      </c>
      <c r="H78" s="82">
        <v>10</v>
      </c>
      <c r="I78" s="82">
        <v>10</v>
      </c>
      <c r="J78" s="82">
        <v>10</v>
      </c>
      <c r="K78" s="82">
        <v>10</v>
      </c>
      <c r="L78" s="82">
        <v>10</v>
      </c>
      <c r="M78" s="76">
        <f t="shared" si="17"/>
        <v>4.17</v>
      </c>
      <c r="N78" s="213">
        <f t="shared" si="18"/>
        <v>4.17</v>
      </c>
      <c r="O78" s="83">
        <f t="shared" si="19"/>
        <v>4.17</v>
      </c>
      <c r="P78" s="380">
        <f>SUM(M78:M81)</f>
        <v>26.427</v>
      </c>
      <c r="Q78" s="380">
        <f>SUM(N78:N81)</f>
        <v>26.427</v>
      </c>
      <c r="R78" s="380">
        <f>SUM(O78:O81)</f>
        <v>26.427</v>
      </c>
      <c r="S78" s="421">
        <f>P78*1.5</f>
        <v>39.640500000000003</v>
      </c>
      <c r="T78" s="421">
        <f>Q78*1.5</f>
        <v>39.640500000000003</v>
      </c>
      <c r="U78" s="423">
        <f>R78*1.5</f>
        <v>39.640500000000003</v>
      </c>
      <c r="V78" s="3"/>
      <c r="W78" s="3"/>
      <c r="X78" s="3"/>
    </row>
    <row r="79" spans="1:24" ht="14.25" customHeight="1" thickBot="1">
      <c r="A79" s="343"/>
      <c r="B79" s="371"/>
      <c r="C79" s="371"/>
      <c r="D79" s="371"/>
      <c r="E79" s="75" t="s">
        <v>74</v>
      </c>
      <c r="F79" s="76">
        <v>159</v>
      </c>
      <c r="G79" s="82">
        <v>3</v>
      </c>
      <c r="H79" s="82">
        <v>3</v>
      </c>
      <c r="I79" s="82">
        <v>3</v>
      </c>
      <c r="J79" s="82">
        <v>3</v>
      </c>
      <c r="K79" s="82">
        <v>3</v>
      </c>
      <c r="L79" s="82">
        <v>3</v>
      </c>
      <c r="M79" s="76">
        <f t="shared" si="17"/>
        <v>0.47699999999999998</v>
      </c>
      <c r="N79" s="213">
        <f t="shared" si="18"/>
        <v>0.47699999999999998</v>
      </c>
      <c r="O79" s="83">
        <f t="shared" si="19"/>
        <v>0.47699999999999998</v>
      </c>
      <c r="P79" s="380"/>
      <c r="Q79" s="380"/>
      <c r="R79" s="380"/>
      <c r="S79" s="421"/>
      <c r="T79" s="421"/>
      <c r="U79" s="423"/>
      <c r="V79" s="3"/>
      <c r="W79" s="3"/>
      <c r="X79" s="3"/>
    </row>
    <row r="80" spans="1:24" ht="16.5" thickBot="1">
      <c r="A80" s="343"/>
      <c r="B80" s="371"/>
      <c r="C80" s="371"/>
      <c r="D80" s="371"/>
      <c r="E80" s="75" t="s">
        <v>14</v>
      </c>
      <c r="F80" s="76">
        <v>5260</v>
      </c>
      <c r="G80" s="82">
        <v>3</v>
      </c>
      <c r="H80" s="82">
        <v>3</v>
      </c>
      <c r="I80" s="82">
        <v>3</v>
      </c>
      <c r="J80" s="82">
        <v>3</v>
      </c>
      <c r="K80" s="82">
        <v>3</v>
      </c>
      <c r="L80" s="82">
        <v>3</v>
      </c>
      <c r="M80" s="76">
        <f t="shared" si="17"/>
        <v>15.78</v>
      </c>
      <c r="N80" s="213">
        <f t="shared" si="18"/>
        <v>15.78</v>
      </c>
      <c r="O80" s="83">
        <f t="shared" si="19"/>
        <v>15.78</v>
      </c>
      <c r="P80" s="380"/>
      <c r="Q80" s="380"/>
      <c r="R80" s="380"/>
      <c r="S80" s="421"/>
      <c r="T80" s="421"/>
      <c r="U80" s="423"/>
      <c r="V80" s="3"/>
      <c r="W80" s="3"/>
      <c r="X80" s="3"/>
    </row>
    <row r="81" spans="1:24" ht="15.75" customHeight="1" thickBot="1">
      <c r="A81" s="343"/>
      <c r="B81" s="371"/>
      <c r="C81" s="371"/>
      <c r="D81" s="371"/>
      <c r="E81" s="75" t="s">
        <v>77</v>
      </c>
      <c r="F81" s="76">
        <v>2000</v>
      </c>
      <c r="G81" s="82">
        <v>3</v>
      </c>
      <c r="H81" s="82">
        <v>3</v>
      </c>
      <c r="I81" s="82">
        <v>3</v>
      </c>
      <c r="J81" s="82">
        <v>3</v>
      </c>
      <c r="K81" s="82">
        <v>3</v>
      </c>
      <c r="L81" s="82">
        <v>3</v>
      </c>
      <c r="M81" s="76">
        <f t="shared" si="17"/>
        <v>6</v>
      </c>
      <c r="N81" s="213">
        <f t="shared" si="18"/>
        <v>6</v>
      </c>
      <c r="O81" s="83">
        <f t="shared" si="19"/>
        <v>6</v>
      </c>
      <c r="P81" s="380"/>
      <c r="Q81" s="380"/>
      <c r="R81" s="380"/>
      <c r="S81" s="421"/>
      <c r="T81" s="421"/>
      <c r="U81" s="423"/>
      <c r="V81" s="3"/>
      <c r="W81" s="3"/>
      <c r="X81" s="3"/>
    </row>
    <row r="82" spans="1:24" ht="16.5" thickBot="1">
      <c r="A82" s="343" t="s">
        <v>72</v>
      </c>
      <c r="B82" s="371">
        <v>130</v>
      </c>
      <c r="C82" s="371">
        <v>150</v>
      </c>
      <c r="D82" s="371">
        <v>180</v>
      </c>
      <c r="E82" s="75" t="s">
        <v>71</v>
      </c>
      <c r="F82" s="76">
        <v>193</v>
      </c>
      <c r="G82" s="82">
        <v>140</v>
      </c>
      <c r="H82" s="82">
        <v>144</v>
      </c>
      <c r="I82" s="82">
        <v>150</v>
      </c>
      <c r="J82" s="82">
        <v>93</v>
      </c>
      <c r="K82" s="88">
        <v>108</v>
      </c>
      <c r="L82" s="88">
        <v>111</v>
      </c>
      <c r="M82" s="76">
        <f t="shared" si="17"/>
        <v>27.02</v>
      </c>
      <c r="N82" s="213">
        <f t="shared" si="18"/>
        <v>27.792000000000002</v>
      </c>
      <c r="O82" s="83">
        <f t="shared" si="19"/>
        <v>28.95</v>
      </c>
      <c r="P82" s="380">
        <f>SUM(M82:M86)</f>
        <v>95.082999999999984</v>
      </c>
      <c r="Q82" s="380">
        <f>SUM(N82:N86)</f>
        <v>88.809999999999988</v>
      </c>
      <c r="R82" s="380">
        <f>SUM(O82:O86)</f>
        <v>96.672999999999988</v>
      </c>
      <c r="S82" s="421">
        <f>P82*1.5</f>
        <v>142.62449999999998</v>
      </c>
      <c r="T82" s="421">
        <f>Q82*1.5</f>
        <v>133.21499999999997</v>
      </c>
      <c r="U82" s="423">
        <f>R82*1.5</f>
        <v>145.00949999999997</v>
      </c>
      <c r="V82" s="3"/>
      <c r="W82" s="3"/>
      <c r="X82" s="3"/>
    </row>
    <row r="83" spans="1:24" ht="16.5" thickBot="1">
      <c r="A83" s="343"/>
      <c r="B83" s="371"/>
      <c r="C83" s="371"/>
      <c r="D83" s="371"/>
      <c r="E83" s="75" t="s">
        <v>35</v>
      </c>
      <c r="F83" s="76">
        <v>169</v>
      </c>
      <c r="G83" s="82">
        <v>55</v>
      </c>
      <c r="H83" s="82">
        <v>75</v>
      </c>
      <c r="I83" s="82">
        <v>90</v>
      </c>
      <c r="J83" s="82">
        <v>48</v>
      </c>
      <c r="K83" s="88">
        <v>57</v>
      </c>
      <c r="L83" s="88">
        <v>63</v>
      </c>
      <c r="M83" s="76">
        <f t="shared" si="17"/>
        <v>9.2949999999999999</v>
      </c>
      <c r="N83" s="213">
        <f t="shared" si="18"/>
        <v>12.675000000000001</v>
      </c>
      <c r="O83" s="83">
        <f t="shared" si="19"/>
        <v>15.21</v>
      </c>
      <c r="P83" s="380"/>
      <c r="Q83" s="380"/>
      <c r="R83" s="380"/>
      <c r="S83" s="421"/>
      <c r="T83" s="421"/>
      <c r="U83" s="423"/>
      <c r="V83" s="3"/>
      <c r="W83" s="3"/>
      <c r="X83" s="3"/>
    </row>
    <row r="84" spans="1:24" ht="15.75" thickBot="1">
      <c r="A84" s="343"/>
      <c r="B84" s="371"/>
      <c r="C84" s="371"/>
      <c r="D84" s="371"/>
      <c r="E84" s="74" t="s">
        <v>70</v>
      </c>
      <c r="F84" s="76">
        <v>417</v>
      </c>
      <c r="G84" s="81">
        <v>40</v>
      </c>
      <c r="H84" s="81">
        <v>15</v>
      </c>
      <c r="I84" s="81">
        <v>25</v>
      </c>
      <c r="J84" s="81">
        <v>40</v>
      </c>
      <c r="K84" s="88">
        <v>15</v>
      </c>
      <c r="L84" s="88">
        <v>25</v>
      </c>
      <c r="M84" s="76">
        <f t="shared" si="17"/>
        <v>16.68</v>
      </c>
      <c r="N84" s="213">
        <f t="shared" si="18"/>
        <v>6.2549999999999999</v>
      </c>
      <c r="O84" s="83">
        <f t="shared" si="19"/>
        <v>10.425000000000001</v>
      </c>
      <c r="P84" s="380"/>
      <c r="Q84" s="380"/>
      <c r="R84" s="380"/>
      <c r="S84" s="421"/>
      <c r="T84" s="421"/>
      <c r="U84" s="423"/>
      <c r="V84" s="3"/>
      <c r="W84" s="3"/>
      <c r="X84" s="3"/>
    </row>
    <row r="85" spans="1:24" ht="15.75" thickBot="1">
      <c r="A85" s="343"/>
      <c r="B85" s="371"/>
      <c r="C85" s="371"/>
      <c r="D85" s="371"/>
      <c r="E85" s="74" t="s">
        <v>14</v>
      </c>
      <c r="F85" s="76">
        <v>5260</v>
      </c>
      <c r="G85" s="81">
        <v>8</v>
      </c>
      <c r="H85" s="81">
        <v>8</v>
      </c>
      <c r="I85" s="81">
        <v>8</v>
      </c>
      <c r="J85" s="81">
        <v>8</v>
      </c>
      <c r="K85" s="88">
        <v>8</v>
      </c>
      <c r="L85" s="88">
        <v>8</v>
      </c>
      <c r="M85" s="76">
        <f t="shared" si="17"/>
        <v>42.08</v>
      </c>
      <c r="N85" s="213">
        <f t="shared" si="18"/>
        <v>42.08</v>
      </c>
      <c r="O85" s="83">
        <f t="shared" si="19"/>
        <v>42.08</v>
      </c>
      <c r="P85" s="380"/>
      <c r="Q85" s="380"/>
      <c r="R85" s="380"/>
      <c r="S85" s="421"/>
      <c r="T85" s="421"/>
      <c r="U85" s="423"/>
      <c r="V85" s="3"/>
      <c r="W85" s="3"/>
      <c r="X85" s="3"/>
    </row>
    <row r="86" spans="1:24" ht="16.5" thickBot="1">
      <c r="A86" s="343"/>
      <c r="B86" s="371"/>
      <c r="C86" s="371"/>
      <c r="D86" s="371"/>
      <c r="E86" s="75" t="s">
        <v>28</v>
      </c>
      <c r="F86" s="76">
        <v>80</v>
      </c>
      <c r="G86" s="84">
        <v>0.1</v>
      </c>
      <c r="H86" s="84">
        <v>0.1</v>
      </c>
      <c r="I86" s="84">
        <v>0.1</v>
      </c>
      <c r="J86" s="84">
        <v>0.1</v>
      </c>
      <c r="K86" s="121">
        <v>0.1</v>
      </c>
      <c r="L86" s="121">
        <v>0.1</v>
      </c>
      <c r="M86" s="76">
        <f t="shared" si="17"/>
        <v>8.0000000000000002E-3</v>
      </c>
      <c r="N86" s="213">
        <f t="shared" si="18"/>
        <v>8.0000000000000002E-3</v>
      </c>
      <c r="O86" s="83">
        <f t="shared" si="19"/>
        <v>8.0000000000000002E-3</v>
      </c>
      <c r="P86" s="380"/>
      <c r="Q86" s="380"/>
      <c r="R86" s="380"/>
      <c r="S86" s="421"/>
      <c r="T86" s="421"/>
      <c r="U86" s="423"/>
      <c r="V86" s="3"/>
      <c r="W86" s="3"/>
      <c r="X86" s="3"/>
    </row>
    <row r="87" spans="1:24" ht="32.25" customHeight="1">
      <c r="A87" s="45" t="s">
        <v>161</v>
      </c>
      <c r="B87" s="205">
        <v>20</v>
      </c>
      <c r="C87" s="205">
        <v>25</v>
      </c>
      <c r="D87" s="205">
        <v>30</v>
      </c>
      <c r="E87" s="45" t="s">
        <v>162</v>
      </c>
      <c r="F87" s="76">
        <v>1000</v>
      </c>
      <c r="G87" s="84">
        <v>22</v>
      </c>
      <c r="H87" s="84">
        <v>27</v>
      </c>
      <c r="I87" s="84">
        <v>32</v>
      </c>
      <c r="J87" s="84">
        <v>20</v>
      </c>
      <c r="K87" s="123">
        <v>25</v>
      </c>
      <c r="L87" s="123">
        <v>30</v>
      </c>
      <c r="M87" s="76">
        <f t="shared" si="17"/>
        <v>22</v>
      </c>
      <c r="N87" s="213">
        <f t="shared" si="18"/>
        <v>27</v>
      </c>
      <c r="O87" s="83">
        <f t="shared" si="19"/>
        <v>32</v>
      </c>
      <c r="P87" s="76">
        <f>M87</f>
        <v>22</v>
      </c>
      <c r="Q87" s="76">
        <f>N87</f>
        <v>27</v>
      </c>
      <c r="R87" s="76">
        <f>O87</f>
        <v>32</v>
      </c>
      <c r="S87" s="203">
        <f t="shared" ref="S87:U88" si="20">P87*1.5</f>
        <v>33</v>
      </c>
      <c r="T87" s="203">
        <f t="shared" si="20"/>
        <v>40.5</v>
      </c>
      <c r="U87" s="203">
        <f t="shared" si="20"/>
        <v>48</v>
      </c>
      <c r="V87" s="3"/>
      <c r="W87" s="3"/>
      <c r="X87" s="3"/>
    </row>
    <row r="88" spans="1:24" ht="15.75" customHeight="1">
      <c r="A88" s="343" t="s">
        <v>36</v>
      </c>
      <c r="B88" s="371">
        <v>200</v>
      </c>
      <c r="C88" s="371">
        <v>200</v>
      </c>
      <c r="D88" s="371">
        <v>200</v>
      </c>
      <c r="E88" s="74" t="s">
        <v>37</v>
      </c>
      <c r="F88" s="76">
        <v>751</v>
      </c>
      <c r="G88" s="90">
        <v>143</v>
      </c>
      <c r="H88" s="90">
        <v>143</v>
      </c>
      <c r="I88" s="90">
        <v>143</v>
      </c>
      <c r="J88" s="90">
        <v>100</v>
      </c>
      <c r="K88" s="90">
        <v>100</v>
      </c>
      <c r="L88" s="90">
        <v>100</v>
      </c>
      <c r="M88" s="76">
        <f>G88*F88/1000</f>
        <v>107.393</v>
      </c>
      <c r="N88" s="76">
        <f>H88*F88/1000</f>
        <v>107.393</v>
      </c>
      <c r="O88" s="91">
        <f>I88*F88/1000</f>
        <v>107.393</v>
      </c>
      <c r="P88" s="374">
        <f>SUM(M88:M89)</f>
        <v>108.66800000000001</v>
      </c>
      <c r="Q88" s="374">
        <f>SUM(N88:N89)</f>
        <v>108.66800000000001</v>
      </c>
      <c r="R88" s="374">
        <f>SUM(O88:O89)</f>
        <v>108.66800000000001</v>
      </c>
      <c r="S88" s="377">
        <f t="shared" si="20"/>
        <v>163.00200000000001</v>
      </c>
      <c r="T88" s="377">
        <f t="shared" si="20"/>
        <v>163.00200000000001</v>
      </c>
      <c r="U88" s="377">
        <f t="shared" si="20"/>
        <v>163.00200000000001</v>
      </c>
      <c r="V88" s="3"/>
      <c r="W88" s="3"/>
      <c r="X88" s="3"/>
    </row>
    <row r="89" spans="1:24" ht="15.75" customHeight="1" thickBot="1">
      <c r="A89" s="343"/>
      <c r="B89" s="371"/>
      <c r="C89" s="371"/>
      <c r="D89" s="371"/>
      <c r="E89" s="116" t="s">
        <v>38</v>
      </c>
      <c r="F89" s="76">
        <v>425</v>
      </c>
      <c r="G89" s="81">
        <v>3</v>
      </c>
      <c r="H89" s="81">
        <v>3</v>
      </c>
      <c r="I89" s="81">
        <v>3</v>
      </c>
      <c r="J89" s="81">
        <v>3</v>
      </c>
      <c r="K89" s="81">
        <v>3</v>
      </c>
      <c r="L89" s="81">
        <v>3</v>
      </c>
      <c r="M89" s="76">
        <f>G89*F89/1000</f>
        <v>1.2749999999999999</v>
      </c>
      <c r="N89" s="76">
        <f>H89*F89/1000</f>
        <v>1.2749999999999999</v>
      </c>
      <c r="O89" s="91">
        <f>I89*F89/1000</f>
        <v>1.2749999999999999</v>
      </c>
      <c r="P89" s="376"/>
      <c r="Q89" s="376"/>
      <c r="R89" s="376"/>
      <c r="S89" s="379"/>
      <c r="T89" s="379"/>
      <c r="U89" s="379"/>
      <c r="V89" s="3"/>
      <c r="W89" s="3"/>
      <c r="X89" s="3"/>
    </row>
    <row r="90" spans="1:24" ht="33" customHeight="1" thickBot="1">
      <c r="A90" s="92" t="s">
        <v>110</v>
      </c>
      <c r="B90" s="93">
        <v>30</v>
      </c>
      <c r="C90" s="93">
        <v>50</v>
      </c>
      <c r="D90" s="93">
        <v>50</v>
      </c>
      <c r="E90" s="94" t="s">
        <v>110</v>
      </c>
      <c r="F90" s="90">
        <v>440</v>
      </c>
      <c r="G90" s="81">
        <v>30</v>
      </c>
      <c r="H90" s="81">
        <v>50</v>
      </c>
      <c r="I90" s="81">
        <v>50</v>
      </c>
      <c r="J90" s="81">
        <v>30</v>
      </c>
      <c r="K90" s="81">
        <v>50</v>
      </c>
      <c r="L90" s="81">
        <v>50</v>
      </c>
      <c r="M90" s="76">
        <f t="shared" si="17"/>
        <v>13.2</v>
      </c>
      <c r="N90" s="213">
        <f t="shared" si="18"/>
        <v>22</v>
      </c>
      <c r="O90" s="83">
        <f t="shared" si="19"/>
        <v>22</v>
      </c>
      <c r="P90" s="76">
        <f>SUM(M90)</f>
        <v>13.2</v>
      </c>
      <c r="Q90" s="76">
        <f>SUM(N90)</f>
        <v>22</v>
      </c>
      <c r="R90" s="76">
        <f>SUM(O90)</f>
        <v>22</v>
      </c>
      <c r="S90" s="203">
        <f>P90*1.5</f>
        <v>19.799999999999997</v>
      </c>
      <c r="T90" s="203">
        <f>Q90*1.5</f>
        <v>33</v>
      </c>
      <c r="U90" s="204">
        <f>R90*1.5</f>
        <v>33</v>
      </c>
      <c r="V90" s="3"/>
      <c r="W90" s="3"/>
      <c r="X90" s="3"/>
    </row>
    <row r="91" spans="1:24" ht="15.75" thickBot="1">
      <c r="A91" s="411"/>
      <c r="B91" s="412"/>
      <c r="C91" s="412"/>
      <c r="D91" s="412"/>
      <c r="E91" s="412"/>
      <c r="F91" s="412"/>
      <c r="G91" s="412"/>
      <c r="H91" s="412"/>
      <c r="I91" s="412"/>
      <c r="J91" s="412"/>
      <c r="K91" s="412"/>
      <c r="L91" s="412"/>
      <c r="M91" s="412"/>
      <c r="N91" s="412"/>
      <c r="O91" s="413"/>
      <c r="P91" s="124">
        <f t="shared" ref="P91:U91" si="21">SUM(P72:P90)</f>
        <v>507.47199999999998</v>
      </c>
      <c r="Q91" s="124">
        <f t="shared" si="21"/>
        <v>570.02099999999996</v>
      </c>
      <c r="R91" s="124">
        <f t="shared" si="21"/>
        <v>606.03600000000006</v>
      </c>
      <c r="S91" s="124">
        <f t="shared" si="21"/>
        <v>761.20800000000008</v>
      </c>
      <c r="T91" s="124">
        <f t="shared" si="21"/>
        <v>855.03149999999982</v>
      </c>
      <c r="U91" s="124">
        <f t="shared" si="21"/>
        <v>909.05400000000009</v>
      </c>
      <c r="V91" s="3"/>
      <c r="W91" s="3"/>
      <c r="X91" s="3"/>
    </row>
    <row r="92" spans="1:24" ht="15.75" thickBot="1">
      <c r="A92" s="357" t="s">
        <v>45</v>
      </c>
      <c r="B92" s="358"/>
      <c r="C92" s="358"/>
      <c r="D92" s="358"/>
      <c r="E92" s="358"/>
      <c r="F92" s="358"/>
      <c r="G92" s="358"/>
      <c r="H92" s="358"/>
      <c r="I92" s="358"/>
      <c r="J92" s="358"/>
      <c r="K92" s="358"/>
      <c r="L92" s="358"/>
      <c r="M92" s="358"/>
      <c r="N92" s="358"/>
      <c r="O92" s="359"/>
      <c r="P92" s="78"/>
      <c r="Q92" s="78"/>
      <c r="R92" s="78"/>
      <c r="S92" s="3"/>
      <c r="T92" s="3"/>
      <c r="U92" s="3"/>
      <c r="V92" s="3"/>
      <c r="W92" s="3"/>
      <c r="X92" s="3"/>
    </row>
    <row r="93" spans="1:24" ht="15" customHeight="1">
      <c r="A93" s="261" t="s">
        <v>141</v>
      </c>
      <c r="B93" s="331" t="s">
        <v>46</v>
      </c>
      <c r="C93" s="331" t="s">
        <v>47</v>
      </c>
      <c r="D93" s="331" t="s">
        <v>48</v>
      </c>
      <c r="E93" s="73" t="s">
        <v>53</v>
      </c>
      <c r="F93" s="213">
        <v>1900</v>
      </c>
      <c r="G93" s="99">
        <v>75</v>
      </c>
      <c r="H93" s="99">
        <v>80</v>
      </c>
      <c r="I93" s="99">
        <v>80</v>
      </c>
      <c r="J93" s="99">
        <v>71</v>
      </c>
      <c r="K93" s="99">
        <v>76</v>
      </c>
      <c r="L93" s="99">
        <v>76</v>
      </c>
      <c r="M93" s="213">
        <f t="shared" ref="M93:M102" si="22">G93*F93/1000</f>
        <v>142.5</v>
      </c>
      <c r="N93" s="213">
        <f t="shared" ref="N93:N102" si="23">H93*F93/1000</f>
        <v>152</v>
      </c>
      <c r="O93" s="83">
        <f t="shared" ref="O93:O106" si="24">I93*F93/1000</f>
        <v>152</v>
      </c>
      <c r="P93" s="381">
        <f>SUM(M93:M101)</f>
        <v>202.74159999999998</v>
      </c>
      <c r="Q93" s="381">
        <f>SUM(N93:N101)</f>
        <v>215.44260000000003</v>
      </c>
      <c r="R93" s="381">
        <f>SUM(O93:O101)</f>
        <v>215.44260000000003</v>
      </c>
      <c r="S93" s="382">
        <f>P93*1.5</f>
        <v>304.11239999999998</v>
      </c>
      <c r="T93" s="382">
        <f>Q93*1.5</f>
        <v>323.16390000000001</v>
      </c>
      <c r="U93" s="389">
        <f>R93*1.5</f>
        <v>323.16390000000001</v>
      </c>
      <c r="V93" s="3"/>
      <c r="W93" s="3"/>
      <c r="X93" s="3"/>
    </row>
    <row r="94" spans="1:24" ht="15" customHeight="1">
      <c r="A94" s="261"/>
      <c r="B94" s="332"/>
      <c r="C94" s="332"/>
      <c r="D94" s="332"/>
      <c r="E94" s="74" t="s">
        <v>11</v>
      </c>
      <c r="F94" s="93">
        <v>160</v>
      </c>
      <c r="G94" s="81">
        <v>20</v>
      </c>
      <c r="H94" s="81">
        <v>23</v>
      </c>
      <c r="I94" s="81">
        <v>23</v>
      </c>
      <c r="J94" s="81">
        <v>17</v>
      </c>
      <c r="K94" s="81">
        <v>20</v>
      </c>
      <c r="L94" s="81">
        <v>20</v>
      </c>
      <c r="M94" s="76">
        <f t="shared" si="22"/>
        <v>3.2</v>
      </c>
      <c r="N94" s="76">
        <f t="shared" si="23"/>
        <v>3.68</v>
      </c>
      <c r="O94" s="91">
        <f t="shared" si="24"/>
        <v>3.68</v>
      </c>
      <c r="P94" s="375"/>
      <c r="Q94" s="375"/>
      <c r="R94" s="375"/>
      <c r="S94" s="378"/>
      <c r="T94" s="378"/>
      <c r="U94" s="390"/>
      <c r="V94" s="3"/>
      <c r="W94" s="3"/>
      <c r="X94" s="3"/>
    </row>
    <row r="95" spans="1:24" ht="15" customHeight="1">
      <c r="A95" s="261"/>
      <c r="B95" s="332"/>
      <c r="C95" s="332"/>
      <c r="D95" s="332"/>
      <c r="E95" s="74" t="s">
        <v>10</v>
      </c>
      <c r="F95" s="93">
        <v>169</v>
      </c>
      <c r="G95" s="81">
        <v>25</v>
      </c>
      <c r="H95" s="81">
        <v>25</v>
      </c>
      <c r="I95" s="81">
        <v>25</v>
      </c>
      <c r="J95" s="81">
        <v>20</v>
      </c>
      <c r="K95" s="81">
        <v>21</v>
      </c>
      <c r="L95" s="81">
        <v>21</v>
      </c>
      <c r="M95" s="76">
        <f t="shared" si="22"/>
        <v>4.2249999999999996</v>
      </c>
      <c r="N95" s="76">
        <f t="shared" si="23"/>
        <v>4.2249999999999996</v>
      </c>
      <c r="O95" s="91">
        <f t="shared" si="24"/>
        <v>4.2249999999999996</v>
      </c>
      <c r="P95" s="375"/>
      <c r="Q95" s="375"/>
      <c r="R95" s="375"/>
      <c r="S95" s="378"/>
      <c r="T95" s="378"/>
      <c r="U95" s="390"/>
      <c r="V95" s="3"/>
      <c r="W95" s="3"/>
      <c r="X95" s="3"/>
    </row>
    <row r="96" spans="1:24" ht="15" customHeight="1">
      <c r="A96" s="261"/>
      <c r="B96" s="332"/>
      <c r="C96" s="332"/>
      <c r="D96" s="332"/>
      <c r="E96" s="74" t="s">
        <v>71</v>
      </c>
      <c r="F96" s="93">
        <v>193</v>
      </c>
      <c r="G96" s="81">
        <v>80</v>
      </c>
      <c r="H96" s="81">
        <v>90</v>
      </c>
      <c r="I96" s="81">
        <v>90</v>
      </c>
      <c r="J96" s="81">
        <v>60</v>
      </c>
      <c r="K96" s="81">
        <v>67</v>
      </c>
      <c r="L96" s="81">
        <v>67</v>
      </c>
      <c r="M96" s="76">
        <f t="shared" si="22"/>
        <v>15.44</v>
      </c>
      <c r="N96" s="76">
        <f t="shared" si="23"/>
        <v>17.37</v>
      </c>
      <c r="O96" s="91">
        <f t="shared" si="24"/>
        <v>17.37</v>
      </c>
      <c r="P96" s="375"/>
      <c r="Q96" s="375"/>
      <c r="R96" s="375"/>
      <c r="S96" s="378"/>
      <c r="T96" s="378"/>
      <c r="U96" s="390"/>
      <c r="V96" s="3"/>
      <c r="W96" s="3"/>
      <c r="X96" s="3"/>
    </row>
    <row r="97" spans="1:24" ht="15" customHeight="1">
      <c r="A97" s="261"/>
      <c r="B97" s="332"/>
      <c r="C97" s="332"/>
      <c r="D97" s="332"/>
      <c r="E97" s="74" t="s">
        <v>82</v>
      </c>
      <c r="F97" s="93">
        <v>2965</v>
      </c>
      <c r="G97" s="81">
        <v>10</v>
      </c>
      <c r="H97" s="82">
        <v>10</v>
      </c>
      <c r="I97" s="82">
        <v>10</v>
      </c>
      <c r="J97" s="81">
        <v>7</v>
      </c>
      <c r="K97" s="82">
        <v>7</v>
      </c>
      <c r="L97" s="125">
        <v>7</v>
      </c>
      <c r="M97" s="76">
        <f t="shared" si="22"/>
        <v>29.65</v>
      </c>
      <c r="N97" s="76">
        <f t="shared" si="23"/>
        <v>29.65</v>
      </c>
      <c r="O97" s="91">
        <f t="shared" si="24"/>
        <v>29.65</v>
      </c>
      <c r="P97" s="375"/>
      <c r="Q97" s="375"/>
      <c r="R97" s="375"/>
      <c r="S97" s="378"/>
      <c r="T97" s="378"/>
      <c r="U97" s="390"/>
      <c r="V97" s="3"/>
      <c r="W97" s="3"/>
      <c r="X97" s="3"/>
    </row>
    <row r="98" spans="1:24" ht="15" customHeight="1">
      <c r="A98" s="261"/>
      <c r="B98" s="332"/>
      <c r="C98" s="332"/>
      <c r="D98" s="332"/>
      <c r="E98" s="74" t="s">
        <v>12</v>
      </c>
      <c r="F98" s="93">
        <v>791</v>
      </c>
      <c r="G98" s="81">
        <v>4</v>
      </c>
      <c r="H98" s="81">
        <v>5</v>
      </c>
      <c r="I98" s="81">
        <v>5</v>
      </c>
      <c r="J98" s="81">
        <v>4</v>
      </c>
      <c r="K98" s="81">
        <v>5</v>
      </c>
      <c r="L98" s="81">
        <v>5</v>
      </c>
      <c r="M98" s="76">
        <f t="shared" si="22"/>
        <v>3.1640000000000001</v>
      </c>
      <c r="N98" s="76">
        <f t="shared" si="23"/>
        <v>3.9550000000000001</v>
      </c>
      <c r="O98" s="91">
        <f t="shared" si="24"/>
        <v>3.9550000000000001</v>
      </c>
      <c r="P98" s="375"/>
      <c r="Q98" s="375"/>
      <c r="R98" s="375"/>
      <c r="S98" s="378"/>
      <c r="T98" s="378"/>
      <c r="U98" s="390"/>
      <c r="V98" s="3"/>
      <c r="W98" s="3"/>
      <c r="X98" s="3"/>
    </row>
    <row r="99" spans="1:24" ht="15" customHeight="1">
      <c r="A99" s="261"/>
      <c r="B99" s="332"/>
      <c r="C99" s="332"/>
      <c r="D99" s="332"/>
      <c r="E99" s="75" t="s">
        <v>28</v>
      </c>
      <c r="F99" s="93">
        <v>80</v>
      </c>
      <c r="G99" s="84">
        <v>0.1</v>
      </c>
      <c r="H99" s="84">
        <v>0.1</v>
      </c>
      <c r="I99" s="84">
        <v>0.1</v>
      </c>
      <c r="J99" s="84">
        <v>0.1</v>
      </c>
      <c r="K99" s="84">
        <v>0.1</v>
      </c>
      <c r="L99" s="84">
        <v>0.1</v>
      </c>
      <c r="M99" s="76">
        <f t="shared" si="22"/>
        <v>8.0000000000000002E-3</v>
      </c>
      <c r="N99" s="76">
        <f t="shared" si="23"/>
        <v>8.0000000000000002E-3</v>
      </c>
      <c r="O99" s="91">
        <f t="shared" si="24"/>
        <v>8.0000000000000002E-3</v>
      </c>
      <c r="P99" s="375"/>
      <c r="Q99" s="375"/>
      <c r="R99" s="375"/>
      <c r="S99" s="378"/>
      <c r="T99" s="378"/>
      <c r="U99" s="390"/>
      <c r="V99" s="3"/>
      <c r="W99" s="3"/>
      <c r="X99" s="3"/>
    </row>
    <row r="100" spans="1:24" ht="15" customHeight="1">
      <c r="A100" s="261"/>
      <c r="B100" s="332"/>
      <c r="C100" s="332"/>
      <c r="D100" s="332"/>
      <c r="E100" s="74" t="s">
        <v>85</v>
      </c>
      <c r="F100" s="93">
        <v>5460</v>
      </c>
      <c r="G100" s="76">
        <v>0.01</v>
      </c>
      <c r="H100" s="76">
        <v>0.01</v>
      </c>
      <c r="I100" s="76">
        <v>0.01</v>
      </c>
      <c r="J100" s="76">
        <v>0.01</v>
      </c>
      <c r="K100" s="76">
        <v>0.01</v>
      </c>
      <c r="L100" s="76">
        <v>0.01</v>
      </c>
      <c r="M100" s="76">
        <f t="shared" si="22"/>
        <v>5.4600000000000003E-2</v>
      </c>
      <c r="N100" s="76">
        <f t="shared" si="23"/>
        <v>5.4600000000000003E-2</v>
      </c>
      <c r="O100" s="91">
        <f t="shared" si="24"/>
        <v>5.4600000000000003E-2</v>
      </c>
      <c r="P100" s="375"/>
      <c r="Q100" s="375"/>
      <c r="R100" s="375"/>
      <c r="S100" s="378"/>
      <c r="T100" s="378"/>
      <c r="U100" s="390"/>
      <c r="V100" s="3"/>
      <c r="W100" s="3"/>
      <c r="X100" s="3"/>
    </row>
    <row r="101" spans="1:24" ht="15" customHeight="1">
      <c r="A101" s="261"/>
      <c r="B101" s="332"/>
      <c r="C101" s="332"/>
      <c r="D101" s="332"/>
      <c r="E101" s="74" t="s">
        <v>59</v>
      </c>
      <c r="F101" s="93">
        <v>900</v>
      </c>
      <c r="G101" s="93">
        <v>5</v>
      </c>
      <c r="H101" s="93">
        <v>5</v>
      </c>
      <c r="I101" s="93">
        <v>5</v>
      </c>
      <c r="J101" s="93">
        <v>3</v>
      </c>
      <c r="K101" s="93">
        <v>3</v>
      </c>
      <c r="L101" s="93">
        <v>3</v>
      </c>
      <c r="M101" s="76">
        <f t="shared" si="22"/>
        <v>4.5</v>
      </c>
      <c r="N101" s="76">
        <f t="shared" si="23"/>
        <v>4.5</v>
      </c>
      <c r="O101" s="91">
        <f t="shared" si="24"/>
        <v>4.5</v>
      </c>
      <c r="P101" s="376"/>
      <c r="Q101" s="376"/>
      <c r="R101" s="376"/>
      <c r="S101" s="379"/>
      <c r="T101" s="379"/>
      <c r="U101" s="384"/>
      <c r="V101" s="3"/>
      <c r="W101" s="3"/>
      <c r="X101" s="3"/>
    </row>
    <row r="102" spans="1:24" ht="15" customHeight="1">
      <c r="A102" s="330" t="s">
        <v>54</v>
      </c>
      <c r="B102" s="372">
        <v>200</v>
      </c>
      <c r="C102" s="372">
        <v>200</v>
      </c>
      <c r="D102" s="372">
        <v>200</v>
      </c>
      <c r="E102" s="75" t="s">
        <v>55</v>
      </c>
      <c r="F102" s="76">
        <v>4600</v>
      </c>
      <c r="G102" s="81">
        <v>7</v>
      </c>
      <c r="H102" s="81">
        <v>7</v>
      </c>
      <c r="I102" s="81">
        <v>7</v>
      </c>
      <c r="J102" s="81">
        <v>7</v>
      </c>
      <c r="K102" s="126">
        <v>7</v>
      </c>
      <c r="L102" s="126">
        <v>7</v>
      </c>
      <c r="M102" s="76">
        <f t="shared" si="22"/>
        <v>32.200000000000003</v>
      </c>
      <c r="N102" s="76">
        <f t="shared" si="23"/>
        <v>32.200000000000003</v>
      </c>
      <c r="O102" s="91">
        <f t="shared" si="24"/>
        <v>32.200000000000003</v>
      </c>
      <c r="P102" s="374">
        <f>SUM(M102:M104)</f>
        <v>108.53500000000001</v>
      </c>
      <c r="Q102" s="374">
        <f>SUM(N102:N104)</f>
        <v>108.53500000000001</v>
      </c>
      <c r="R102" s="374">
        <f>SUM(O102:O104)</f>
        <v>108.53500000000001</v>
      </c>
      <c r="S102" s="377">
        <f>P102*1.5</f>
        <v>162.80250000000001</v>
      </c>
      <c r="T102" s="377">
        <f>Q102*1.51</f>
        <v>163.88785000000001</v>
      </c>
      <c r="U102" s="383">
        <f>R102*1.5</f>
        <v>162.80250000000001</v>
      </c>
      <c r="V102" s="3"/>
      <c r="W102" s="3"/>
      <c r="X102" s="3"/>
    </row>
    <row r="103" spans="1:24" ht="15" customHeight="1">
      <c r="A103" s="330"/>
      <c r="B103" s="372"/>
      <c r="C103" s="372"/>
      <c r="D103" s="372"/>
      <c r="E103" s="75" t="s">
        <v>56</v>
      </c>
      <c r="F103" s="76">
        <v>417</v>
      </c>
      <c r="G103" s="81">
        <v>180</v>
      </c>
      <c r="H103" s="81">
        <v>180</v>
      </c>
      <c r="I103" s="81">
        <v>180</v>
      </c>
      <c r="J103" s="81">
        <v>180</v>
      </c>
      <c r="K103" s="81">
        <v>180</v>
      </c>
      <c r="L103" s="81">
        <v>180</v>
      </c>
      <c r="M103" s="76">
        <f>G103*F103/1000</f>
        <v>75.06</v>
      </c>
      <c r="N103" s="76">
        <f>H103*F103/1000</f>
        <v>75.06</v>
      </c>
      <c r="O103" s="91">
        <f t="shared" si="24"/>
        <v>75.06</v>
      </c>
      <c r="P103" s="375"/>
      <c r="Q103" s="375"/>
      <c r="R103" s="375"/>
      <c r="S103" s="378"/>
      <c r="T103" s="378"/>
      <c r="U103" s="390"/>
      <c r="V103" s="3"/>
      <c r="W103" s="3"/>
      <c r="X103" s="3"/>
    </row>
    <row r="104" spans="1:24" ht="15" customHeight="1">
      <c r="A104" s="370"/>
      <c r="B104" s="373"/>
      <c r="C104" s="373"/>
      <c r="D104" s="373"/>
      <c r="E104" s="75" t="s">
        <v>38</v>
      </c>
      <c r="F104" s="76">
        <v>425</v>
      </c>
      <c r="G104" s="81">
        <v>3</v>
      </c>
      <c r="H104" s="81">
        <v>3</v>
      </c>
      <c r="I104" s="81">
        <v>3</v>
      </c>
      <c r="J104" s="81">
        <v>3</v>
      </c>
      <c r="K104" s="81">
        <v>3</v>
      </c>
      <c r="L104" s="81">
        <v>3</v>
      </c>
      <c r="M104" s="76">
        <f>G104*F104/1000</f>
        <v>1.2749999999999999</v>
      </c>
      <c r="N104" s="76">
        <f>H104*F104/1000</f>
        <v>1.2749999999999999</v>
      </c>
      <c r="O104" s="91">
        <f t="shared" si="24"/>
        <v>1.2749999999999999</v>
      </c>
      <c r="P104" s="376"/>
      <c r="Q104" s="376"/>
      <c r="R104" s="376"/>
      <c r="S104" s="379"/>
      <c r="T104" s="379"/>
      <c r="U104" s="384"/>
      <c r="V104" s="3"/>
      <c r="W104" s="3"/>
      <c r="X104" s="3"/>
    </row>
    <row r="105" spans="1:24" ht="15.75">
      <c r="A105" s="89" t="s">
        <v>158</v>
      </c>
      <c r="B105" s="90">
        <v>120</v>
      </c>
      <c r="C105" s="90">
        <v>120</v>
      </c>
      <c r="D105" s="90">
        <v>120</v>
      </c>
      <c r="E105" s="75" t="s">
        <v>51</v>
      </c>
      <c r="F105" s="76">
        <v>751</v>
      </c>
      <c r="G105" s="81">
        <v>150</v>
      </c>
      <c r="H105" s="81">
        <v>150</v>
      </c>
      <c r="I105" s="81">
        <v>150</v>
      </c>
      <c r="J105" s="81">
        <v>120</v>
      </c>
      <c r="K105" s="81">
        <v>120</v>
      </c>
      <c r="L105" s="81">
        <v>120</v>
      </c>
      <c r="M105" s="76">
        <f>G105*F105/1000</f>
        <v>112.65</v>
      </c>
      <c r="N105" s="76">
        <f>H105*F105/1000</f>
        <v>112.65</v>
      </c>
      <c r="O105" s="91">
        <f t="shared" si="24"/>
        <v>112.65</v>
      </c>
      <c r="P105" s="76">
        <f t="shared" ref="P105:R106" si="25">SUM(M105)</f>
        <v>112.65</v>
      </c>
      <c r="Q105" s="76">
        <f t="shared" si="25"/>
        <v>112.65</v>
      </c>
      <c r="R105" s="76">
        <f t="shared" si="25"/>
        <v>112.65</v>
      </c>
      <c r="S105" s="203">
        <f t="shared" ref="S105:U106" si="26">P105*1.5</f>
        <v>168.97500000000002</v>
      </c>
      <c r="T105" s="203">
        <f t="shared" si="26"/>
        <v>168.97500000000002</v>
      </c>
      <c r="U105" s="203">
        <f t="shared" si="26"/>
        <v>168.97500000000002</v>
      </c>
      <c r="V105" s="3"/>
      <c r="W105" s="3"/>
      <c r="X105" s="3"/>
    </row>
    <row r="106" spans="1:24" ht="30">
      <c r="A106" s="92" t="s">
        <v>110</v>
      </c>
      <c r="B106" s="93">
        <v>30</v>
      </c>
      <c r="C106" s="93">
        <v>50</v>
      </c>
      <c r="D106" s="93">
        <v>50</v>
      </c>
      <c r="E106" s="94" t="s">
        <v>110</v>
      </c>
      <c r="F106" s="90">
        <v>440</v>
      </c>
      <c r="G106" s="81">
        <v>30</v>
      </c>
      <c r="H106" s="81">
        <v>50</v>
      </c>
      <c r="I106" s="81">
        <v>50</v>
      </c>
      <c r="J106" s="81">
        <v>30</v>
      </c>
      <c r="K106" s="81">
        <v>50</v>
      </c>
      <c r="L106" s="81">
        <v>50</v>
      </c>
      <c r="M106" s="76">
        <f>G106*F106/1000</f>
        <v>13.2</v>
      </c>
      <c r="N106" s="76">
        <f>H106*F106/1000</f>
        <v>22</v>
      </c>
      <c r="O106" s="91">
        <f t="shared" si="24"/>
        <v>22</v>
      </c>
      <c r="P106" s="76">
        <f t="shared" si="25"/>
        <v>13.2</v>
      </c>
      <c r="Q106" s="76">
        <f t="shared" si="25"/>
        <v>22</v>
      </c>
      <c r="R106" s="76">
        <f t="shared" si="25"/>
        <v>22</v>
      </c>
      <c r="S106" s="203">
        <f t="shared" si="26"/>
        <v>19.799999999999997</v>
      </c>
      <c r="T106" s="203">
        <f t="shared" si="26"/>
        <v>33</v>
      </c>
      <c r="U106" s="203">
        <f t="shared" si="26"/>
        <v>33</v>
      </c>
      <c r="V106" s="3"/>
      <c r="W106" s="3"/>
      <c r="X106" s="3"/>
    </row>
    <row r="107" spans="1:24" ht="15.75" thickBot="1">
      <c r="A107" s="408"/>
      <c r="B107" s="409"/>
      <c r="C107" s="409"/>
      <c r="D107" s="409"/>
      <c r="E107" s="409"/>
      <c r="F107" s="409"/>
      <c r="G107" s="409"/>
      <c r="H107" s="409"/>
      <c r="I107" s="409"/>
      <c r="J107" s="409"/>
      <c r="K107" s="409"/>
      <c r="L107" s="409"/>
      <c r="M107" s="409"/>
      <c r="N107" s="409"/>
      <c r="O107" s="410"/>
      <c r="P107" s="127">
        <f t="shared" ref="P107:U107" si="27">SUM(P93:P106)</f>
        <v>437.1266</v>
      </c>
      <c r="Q107" s="127">
        <f t="shared" si="27"/>
        <v>458.62760000000003</v>
      </c>
      <c r="R107" s="127">
        <f t="shared" si="27"/>
        <v>458.62760000000003</v>
      </c>
      <c r="S107" s="127">
        <f t="shared" si="27"/>
        <v>655.68989999999997</v>
      </c>
      <c r="T107" s="127">
        <f t="shared" si="27"/>
        <v>689.02674999999999</v>
      </c>
      <c r="U107" s="127">
        <f t="shared" si="27"/>
        <v>687.94140000000004</v>
      </c>
      <c r="V107" s="3"/>
      <c r="W107" s="3"/>
      <c r="X107" s="3"/>
    </row>
    <row r="108" spans="1:24" ht="15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3"/>
      <c r="Q108" s="3"/>
      <c r="R108" s="3"/>
      <c r="S108" s="3"/>
      <c r="T108" s="3"/>
      <c r="U108" s="3"/>
      <c r="V108" s="3"/>
      <c r="W108" s="3"/>
      <c r="X108" s="3"/>
    </row>
    <row r="109" spans="1:2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</sheetData>
  <mergeCells count="190">
    <mergeCell ref="P12:P19"/>
    <mergeCell ref="Q12:Q19"/>
    <mergeCell ref="R12:R19"/>
    <mergeCell ref="S12:S19"/>
    <mergeCell ref="T12:T19"/>
    <mergeCell ref="A107:O107"/>
    <mergeCell ref="R35:R39"/>
    <mergeCell ref="S35:S39"/>
    <mergeCell ref="T35:T39"/>
    <mergeCell ref="A92:O92"/>
    <mergeCell ref="Q88:Q89"/>
    <mergeCell ref="A82:A86"/>
    <mergeCell ref="B82:B86"/>
    <mergeCell ref="C82:C86"/>
    <mergeCell ref="D82:D86"/>
    <mergeCell ref="P82:P86"/>
    <mergeCell ref="Q82:Q86"/>
    <mergeCell ref="A78:A81"/>
    <mergeCell ref="B78:B81"/>
    <mergeCell ref="C78:C81"/>
    <mergeCell ref="D78:D81"/>
    <mergeCell ref="P78:P81"/>
    <mergeCell ref="Q78:Q81"/>
    <mergeCell ref="A72:A77"/>
    <mergeCell ref="U35:U39"/>
    <mergeCell ref="A20:A22"/>
    <mergeCell ref="B20:B22"/>
    <mergeCell ref="C20:C22"/>
    <mergeCell ref="D20:D22"/>
    <mergeCell ref="P20:P22"/>
    <mergeCell ref="Q20:Q22"/>
    <mergeCell ref="U88:U89"/>
    <mergeCell ref="A91:O91"/>
    <mergeCell ref="R82:R86"/>
    <mergeCell ref="S82:S86"/>
    <mergeCell ref="T82:T86"/>
    <mergeCell ref="U82:U86"/>
    <mergeCell ref="A88:A89"/>
    <mergeCell ref="C88:C89"/>
    <mergeCell ref="B88:B89"/>
    <mergeCell ref="A35:A39"/>
    <mergeCell ref="B35:B39"/>
    <mergeCell ref="C35:C39"/>
    <mergeCell ref="D35:D39"/>
    <mergeCell ref="P35:P39"/>
    <mergeCell ref="Q35:Q39"/>
    <mergeCell ref="D88:D89"/>
    <mergeCell ref="P88:P89"/>
    <mergeCell ref="B72:B77"/>
    <mergeCell ref="C72:C77"/>
    <mergeCell ref="D72:D77"/>
    <mergeCell ref="P72:P77"/>
    <mergeCell ref="Q72:Q77"/>
    <mergeCell ref="A70:O70"/>
    <mergeCell ref="A71:O71"/>
    <mergeCell ref="R56:R66"/>
    <mergeCell ref="S56:S66"/>
    <mergeCell ref="T56:T66"/>
    <mergeCell ref="U56:U66"/>
    <mergeCell ref="A67:A68"/>
    <mergeCell ref="B67:B68"/>
    <mergeCell ref="C67:C68"/>
    <mergeCell ref="D67:D68"/>
    <mergeCell ref="P67:P68"/>
    <mergeCell ref="Q67:Q68"/>
    <mergeCell ref="A56:A66"/>
    <mergeCell ref="B56:B66"/>
    <mergeCell ref="C56:C66"/>
    <mergeCell ref="D56:D66"/>
    <mergeCell ref="P56:P66"/>
    <mergeCell ref="Q56:Q66"/>
    <mergeCell ref="R67:R68"/>
    <mergeCell ref="S67:S68"/>
    <mergeCell ref="T67:T68"/>
    <mergeCell ref="U67:U68"/>
    <mergeCell ref="Q41:Q42"/>
    <mergeCell ref="R46:R49"/>
    <mergeCell ref="S46:S49"/>
    <mergeCell ref="T46:T49"/>
    <mergeCell ref="U46:U49"/>
    <mergeCell ref="A50:A55"/>
    <mergeCell ref="B50:B55"/>
    <mergeCell ref="C50:C55"/>
    <mergeCell ref="D50:D55"/>
    <mergeCell ref="P50:P55"/>
    <mergeCell ref="Q50:Q55"/>
    <mergeCell ref="A46:A49"/>
    <mergeCell ref="B46:B49"/>
    <mergeCell ref="C46:C49"/>
    <mergeCell ref="D46:D49"/>
    <mergeCell ref="P46:P49"/>
    <mergeCell ref="Q46:Q49"/>
    <mergeCell ref="R41:R42"/>
    <mergeCell ref="S41:S42"/>
    <mergeCell ref="T41:T42"/>
    <mergeCell ref="U41:U42"/>
    <mergeCell ref="R50:R55"/>
    <mergeCell ref="S50:S55"/>
    <mergeCell ref="T50:T55"/>
    <mergeCell ref="R88:R89"/>
    <mergeCell ref="S88:S89"/>
    <mergeCell ref="T88:T89"/>
    <mergeCell ref="R72:R77"/>
    <mergeCell ref="S72:S77"/>
    <mergeCell ref="T72:T77"/>
    <mergeCell ref="U72:U77"/>
    <mergeCell ref="R78:R81"/>
    <mergeCell ref="S78:S81"/>
    <mergeCell ref="T78:T81"/>
    <mergeCell ref="U78:U81"/>
    <mergeCell ref="U50:U55"/>
    <mergeCell ref="R7:R11"/>
    <mergeCell ref="S7:S11"/>
    <mergeCell ref="T7:T11"/>
    <mergeCell ref="U7:U11"/>
    <mergeCell ref="R32:R34"/>
    <mergeCell ref="S32:S34"/>
    <mergeCell ref="T32:T34"/>
    <mergeCell ref="U32:U34"/>
    <mergeCell ref="U12:U19"/>
    <mergeCell ref="R20:R22"/>
    <mergeCell ref="S20:S22"/>
    <mergeCell ref="T20:T22"/>
    <mergeCell ref="U20:U22"/>
    <mergeCell ref="A45:U45"/>
    <mergeCell ref="A41:A42"/>
    <mergeCell ref="B41:B42"/>
    <mergeCell ref="R26:R31"/>
    <mergeCell ref="S26:S31"/>
    <mergeCell ref="T26:T31"/>
    <mergeCell ref="U26:U31"/>
    <mergeCell ref="A32:A34"/>
    <mergeCell ref="B32:B34"/>
    <mergeCell ref="C32:C34"/>
    <mergeCell ref="R93:R101"/>
    <mergeCell ref="S93:S101"/>
    <mergeCell ref="T93:T101"/>
    <mergeCell ref="U93:U101"/>
    <mergeCell ref="A102:A104"/>
    <mergeCell ref="B102:B104"/>
    <mergeCell ref="C102:C104"/>
    <mergeCell ref="D102:D104"/>
    <mergeCell ref="P102:P104"/>
    <mergeCell ref="Q102:Q104"/>
    <mergeCell ref="R102:R104"/>
    <mergeCell ref="S102:S104"/>
    <mergeCell ref="T102:T104"/>
    <mergeCell ref="U102:U104"/>
    <mergeCell ref="A24:O24"/>
    <mergeCell ref="A25:U25"/>
    <mergeCell ref="A26:A31"/>
    <mergeCell ref="B26:B31"/>
    <mergeCell ref="C26:C31"/>
    <mergeCell ref="D26:D31"/>
    <mergeCell ref="D32:D34"/>
    <mergeCell ref="P32:P34"/>
    <mergeCell ref="Q32:Q34"/>
    <mergeCell ref="A5:O5"/>
    <mergeCell ref="A6:O6"/>
    <mergeCell ref="A93:A101"/>
    <mergeCell ref="B93:B101"/>
    <mergeCell ref="C93:C101"/>
    <mergeCell ref="D93:D101"/>
    <mergeCell ref="P93:P101"/>
    <mergeCell ref="Q93:Q101"/>
    <mergeCell ref="P26:P31"/>
    <mergeCell ref="Q26:Q31"/>
    <mergeCell ref="A7:A11"/>
    <mergeCell ref="B7:B11"/>
    <mergeCell ref="C7:C11"/>
    <mergeCell ref="D7:D11"/>
    <mergeCell ref="P7:P11"/>
    <mergeCell ref="Q7:Q11"/>
    <mergeCell ref="B12:B19"/>
    <mergeCell ref="C12:C19"/>
    <mergeCell ref="D12:D19"/>
    <mergeCell ref="A12:A19"/>
    <mergeCell ref="A44:O44"/>
    <mergeCell ref="C41:C42"/>
    <mergeCell ref="D41:D42"/>
    <mergeCell ref="P41:P42"/>
    <mergeCell ref="A3:A4"/>
    <mergeCell ref="B3:D3"/>
    <mergeCell ref="E3:E4"/>
    <mergeCell ref="F3:F4"/>
    <mergeCell ref="G3:I3"/>
    <mergeCell ref="J3:L3"/>
    <mergeCell ref="M3:O3"/>
    <mergeCell ref="P3:R3"/>
    <mergeCell ref="S3:U3"/>
  </mergeCells>
  <phoneticPr fontId="14" type="noConversion"/>
  <pageMargins left="0.31496062992125984" right="0.31496062992125984" top="0.15748031496062992" bottom="0.15748031496062992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114"/>
  <sheetViews>
    <sheetView view="pageBreakPreview" zoomScale="98" zoomScaleNormal="98" zoomScaleSheetLayoutView="98" workbookViewId="0"/>
  </sheetViews>
  <sheetFormatPr defaultRowHeight="15" outlineLevelCol="1"/>
  <cols>
    <col min="1" max="1" width="24.25" customWidth="1"/>
    <col min="5" max="5" width="27.125" customWidth="1"/>
    <col min="6" max="6" width="10.375" bestFit="1" customWidth="1"/>
    <col min="7" max="7" width="10.625" customWidth="1"/>
    <col min="8" max="8" width="10.125" customWidth="1"/>
    <col min="9" max="9" width="10.625" customWidth="1"/>
    <col min="10" max="10" width="10.25" customWidth="1"/>
    <col min="11" max="11" width="10.125" customWidth="1"/>
    <col min="12" max="12" width="9.75" customWidth="1"/>
    <col min="13" max="15" width="9.125" customWidth="1" outlineLevel="1"/>
    <col min="16" max="20" width="9.25" customWidth="1" outlineLevel="1"/>
    <col min="21" max="21" width="9.625" customWidth="1" outlineLevel="1"/>
  </cols>
  <sheetData>
    <row r="1" spans="1:25">
      <c r="A1" s="79" t="s">
        <v>98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3"/>
      <c r="T1" s="3"/>
      <c r="U1" s="3"/>
      <c r="V1" s="3"/>
      <c r="W1" s="3"/>
      <c r="X1" s="220"/>
      <c r="Y1" s="220"/>
    </row>
    <row r="2" spans="1:25" ht="15.75" thickBot="1">
      <c r="A2" s="79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3"/>
      <c r="T2" s="3"/>
      <c r="U2" s="3"/>
      <c r="V2" s="3"/>
      <c r="W2" s="3"/>
      <c r="X2" s="220"/>
      <c r="Y2" s="220"/>
    </row>
    <row r="3" spans="1:25" ht="27.75" customHeight="1">
      <c r="A3" s="449" t="s">
        <v>0</v>
      </c>
      <c r="B3" s="451" t="s">
        <v>1</v>
      </c>
      <c r="C3" s="452"/>
      <c r="D3" s="453"/>
      <c r="E3" s="394" t="s">
        <v>2</v>
      </c>
      <c r="F3" s="454" t="s">
        <v>3</v>
      </c>
      <c r="G3" s="451" t="s">
        <v>4</v>
      </c>
      <c r="H3" s="452"/>
      <c r="I3" s="453"/>
      <c r="J3" s="451" t="s">
        <v>5</v>
      </c>
      <c r="K3" s="452"/>
      <c r="L3" s="453"/>
      <c r="M3" s="451" t="s">
        <v>108</v>
      </c>
      <c r="N3" s="452"/>
      <c r="O3" s="453"/>
      <c r="P3" s="456" t="s">
        <v>6</v>
      </c>
      <c r="Q3" s="457"/>
      <c r="R3" s="458"/>
      <c r="S3" s="459" t="s">
        <v>109</v>
      </c>
      <c r="T3" s="460"/>
      <c r="U3" s="461"/>
      <c r="V3" s="3"/>
      <c r="W3" s="3"/>
      <c r="X3" s="220"/>
      <c r="Y3" s="220"/>
    </row>
    <row r="4" spans="1:25" ht="15.75" thickBot="1">
      <c r="A4" s="450"/>
      <c r="B4" s="212" t="s">
        <v>13</v>
      </c>
      <c r="C4" s="212" t="s">
        <v>7</v>
      </c>
      <c r="D4" s="212" t="s">
        <v>8</v>
      </c>
      <c r="E4" s="395"/>
      <c r="F4" s="455"/>
      <c r="G4" s="212" t="s">
        <v>13</v>
      </c>
      <c r="H4" s="212" t="s">
        <v>7</v>
      </c>
      <c r="I4" s="212" t="s">
        <v>8</v>
      </c>
      <c r="J4" s="212" t="s">
        <v>13</v>
      </c>
      <c r="K4" s="212" t="s">
        <v>7</v>
      </c>
      <c r="L4" s="212" t="s">
        <v>8</v>
      </c>
      <c r="M4" s="212" t="s">
        <v>13</v>
      </c>
      <c r="N4" s="212" t="s">
        <v>7</v>
      </c>
      <c r="O4" s="80" t="s">
        <v>8</v>
      </c>
      <c r="P4" s="212" t="s">
        <v>13</v>
      </c>
      <c r="Q4" s="212" t="s">
        <v>7</v>
      </c>
      <c r="R4" s="80" t="s">
        <v>8</v>
      </c>
      <c r="S4" s="212" t="s">
        <v>13</v>
      </c>
      <c r="T4" s="212" t="s">
        <v>7</v>
      </c>
      <c r="U4" s="80" t="s">
        <v>8</v>
      </c>
      <c r="V4" s="3"/>
      <c r="W4" s="3"/>
      <c r="X4" s="220"/>
      <c r="Y4" s="220"/>
    </row>
    <row r="5" spans="1:25">
      <c r="A5" s="462" t="s">
        <v>87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  <c r="O5" s="464"/>
      <c r="P5" s="78"/>
      <c r="Q5" s="78"/>
      <c r="R5" s="78"/>
      <c r="S5" s="3"/>
      <c r="T5" s="3"/>
      <c r="U5" s="3"/>
      <c r="V5" s="3"/>
      <c r="W5" s="3"/>
      <c r="X5" s="220"/>
      <c r="Y5" s="220"/>
    </row>
    <row r="6" spans="1:25" ht="18.75" customHeight="1" thickBot="1">
      <c r="A6" s="465" t="s">
        <v>9</v>
      </c>
      <c r="B6" s="466"/>
      <c r="C6" s="466"/>
      <c r="D6" s="466"/>
      <c r="E6" s="466"/>
      <c r="F6" s="466"/>
      <c r="G6" s="466"/>
      <c r="H6" s="466"/>
      <c r="I6" s="466"/>
      <c r="J6" s="466"/>
      <c r="K6" s="466"/>
      <c r="L6" s="466"/>
      <c r="M6" s="466"/>
      <c r="N6" s="466"/>
      <c r="O6" s="467"/>
      <c r="P6" s="78"/>
      <c r="Q6" s="78"/>
      <c r="R6" s="78"/>
      <c r="S6" s="3"/>
      <c r="T6" s="3"/>
      <c r="U6" s="3"/>
      <c r="V6" s="3"/>
      <c r="W6" s="3"/>
      <c r="X6" s="220"/>
      <c r="Y6" s="220"/>
    </row>
    <row r="7" spans="1:25" ht="18.75" customHeight="1">
      <c r="A7" s="470" t="s">
        <v>134</v>
      </c>
      <c r="B7" s="471">
        <v>70</v>
      </c>
      <c r="C7" s="471">
        <v>90</v>
      </c>
      <c r="D7" s="471">
        <v>100</v>
      </c>
      <c r="E7" s="74" t="s">
        <v>53</v>
      </c>
      <c r="F7" s="76">
        <v>1900</v>
      </c>
      <c r="G7" s="81">
        <v>76</v>
      </c>
      <c r="H7" s="81">
        <v>80</v>
      </c>
      <c r="I7" s="81">
        <v>80</v>
      </c>
      <c r="J7" s="81">
        <v>70</v>
      </c>
      <c r="K7" s="81">
        <v>75</v>
      </c>
      <c r="L7" s="81">
        <v>75</v>
      </c>
      <c r="M7" s="198">
        <f t="shared" ref="M7:M20" si="0">G7*F7/1000</f>
        <v>144.4</v>
      </c>
      <c r="N7" s="198">
        <f t="shared" ref="N7:N20" si="1">H7*F7/1000</f>
        <v>152</v>
      </c>
      <c r="O7" s="210">
        <f t="shared" ref="O7:O13" si="2">I7*F7/1000</f>
        <v>152</v>
      </c>
      <c r="P7" s="374">
        <f>SUM(M7:M13)</f>
        <v>186.00300000000001</v>
      </c>
      <c r="Q7" s="374">
        <f>SUM(N7:N13)</f>
        <v>196.99</v>
      </c>
      <c r="R7" s="374">
        <f>SUM(O7:O13)</f>
        <v>183.46799999999999</v>
      </c>
      <c r="S7" s="377">
        <f>P7*1.5</f>
        <v>279.00450000000001</v>
      </c>
      <c r="T7" s="377">
        <f>Q7*1.5</f>
        <v>295.48500000000001</v>
      </c>
      <c r="U7" s="377">
        <f>R7*1.5</f>
        <v>275.202</v>
      </c>
      <c r="V7" s="3"/>
      <c r="W7" s="3"/>
      <c r="X7" s="220"/>
      <c r="Y7" s="220"/>
    </row>
    <row r="8" spans="1:25" ht="18.75" customHeight="1">
      <c r="A8" s="330"/>
      <c r="B8" s="372"/>
      <c r="C8" s="372"/>
      <c r="D8" s="372"/>
      <c r="E8" s="104" t="s">
        <v>10</v>
      </c>
      <c r="F8" s="76">
        <v>169</v>
      </c>
      <c r="G8" s="81">
        <v>20</v>
      </c>
      <c r="H8" s="81">
        <v>23</v>
      </c>
      <c r="I8" s="81">
        <v>25</v>
      </c>
      <c r="J8" s="81">
        <v>16</v>
      </c>
      <c r="K8" s="81">
        <v>19</v>
      </c>
      <c r="L8" s="81">
        <v>20</v>
      </c>
      <c r="M8" s="198">
        <f t="shared" si="0"/>
        <v>3.38</v>
      </c>
      <c r="N8" s="198">
        <f t="shared" si="1"/>
        <v>3.887</v>
      </c>
      <c r="O8" s="210">
        <f t="shared" si="2"/>
        <v>4.2249999999999996</v>
      </c>
      <c r="P8" s="375"/>
      <c r="Q8" s="375"/>
      <c r="R8" s="375"/>
      <c r="S8" s="378"/>
      <c r="T8" s="378"/>
      <c r="U8" s="378"/>
      <c r="V8" s="3"/>
      <c r="W8" s="3"/>
      <c r="X8" s="220"/>
      <c r="Y8" s="220"/>
    </row>
    <row r="9" spans="1:25" ht="18.75" customHeight="1">
      <c r="A9" s="330"/>
      <c r="B9" s="372"/>
      <c r="C9" s="372"/>
      <c r="D9" s="372"/>
      <c r="E9" s="74" t="s">
        <v>34</v>
      </c>
      <c r="F9" s="76">
        <v>160</v>
      </c>
      <c r="G9" s="81">
        <v>15</v>
      </c>
      <c r="H9" s="81">
        <v>18</v>
      </c>
      <c r="I9" s="81">
        <v>20</v>
      </c>
      <c r="J9" s="81">
        <v>12</v>
      </c>
      <c r="K9" s="81">
        <v>15</v>
      </c>
      <c r="L9" s="81">
        <v>17</v>
      </c>
      <c r="M9" s="198">
        <f t="shared" si="0"/>
        <v>2.4</v>
      </c>
      <c r="N9" s="198">
        <f t="shared" si="1"/>
        <v>2.88</v>
      </c>
      <c r="O9" s="210">
        <f t="shared" si="2"/>
        <v>3.2</v>
      </c>
      <c r="P9" s="375"/>
      <c r="Q9" s="375"/>
      <c r="R9" s="375"/>
      <c r="S9" s="378"/>
      <c r="T9" s="378"/>
      <c r="U9" s="378"/>
      <c r="V9" s="3"/>
      <c r="W9" s="3"/>
      <c r="X9" s="220"/>
      <c r="Y9" s="220"/>
    </row>
    <row r="10" spans="1:25" ht="18.75" customHeight="1">
      <c r="A10" s="330"/>
      <c r="B10" s="372"/>
      <c r="C10" s="372"/>
      <c r="D10" s="372"/>
      <c r="E10" s="74" t="s">
        <v>77</v>
      </c>
      <c r="F10" s="76">
        <v>1345</v>
      </c>
      <c r="G10" s="81">
        <v>3</v>
      </c>
      <c r="H10" s="81">
        <v>3</v>
      </c>
      <c r="I10" s="81">
        <v>3</v>
      </c>
      <c r="J10" s="81">
        <v>3</v>
      </c>
      <c r="K10" s="81">
        <v>3</v>
      </c>
      <c r="L10" s="81">
        <v>3</v>
      </c>
      <c r="M10" s="198">
        <f t="shared" si="0"/>
        <v>4.0350000000000001</v>
      </c>
      <c r="N10" s="198">
        <f t="shared" si="1"/>
        <v>4.0350000000000001</v>
      </c>
      <c r="O10" s="210">
        <f t="shared" si="2"/>
        <v>4.0350000000000001</v>
      </c>
      <c r="P10" s="375"/>
      <c r="Q10" s="375"/>
      <c r="R10" s="375"/>
      <c r="S10" s="378"/>
      <c r="T10" s="378"/>
      <c r="U10" s="378"/>
      <c r="V10" s="3"/>
      <c r="W10" s="3"/>
      <c r="X10" s="220"/>
      <c r="Y10" s="220"/>
    </row>
    <row r="11" spans="1:25" ht="18.75" customHeight="1">
      <c r="A11" s="330"/>
      <c r="B11" s="372"/>
      <c r="C11" s="372"/>
      <c r="D11" s="372"/>
      <c r="E11" s="74" t="s">
        <v>84</v>
      </c>
      <c r="F11" s="76">
        <v>800</v>
      </c>
      <c r="G11" s="81">
        <v>20</v>
      </c>
      <c r="H11" s="81">
        <v>23</v>
      </c>
      <c r="I11" s="81">
        <v>25</v>
      </c>
      <c r="J11" s="81">
        <v>17</v>
      </c>
      <c r="K11" s="81">
        <v>19</v>
      </c>
      <c r="L11" s="81">
        <v>20</v>
      </c>
      <c r="M11" s="198">
        <f t="shared" si="0"/>
        <v>16</v>
      </c>
      <c r="N11" s="198">
        <f t="shared" si="1"/>
        <v>18.399999999999999</v>
      </c>
      <c r="O11" s="210">
        <f t="shared" si="2"/>
        <v>20</v>
      </c>
      <c r="P11" s="375"/>
      <c r="Q11" s="375"/>
      <c r="R11" s="375"/>
      <c r="S11" s="378"/>
      <c r="T11" s="378"/>
      <c r="U11" s="378"/>
      <c r="V11" s="3"/>
      <c r="W11" s="3"/>
      <c r="X11" s="220"/>
      <c r="Y11" s="220"/>
    </row>
    <row r="12" spans="1:25" ht="18.75" customHeight="1">
      <c r="A12" s="330"/>
      <c r="B12" s="372"/>
      <c r="C12" s="372"/>
      <c r="D12" s="372"/>
      <c r="E12" s="74" t="s">
        <v>14</v>
      </c>
      <c r="F12" s="76">
        <v>5260</v>
      </c>
      <c r="G12" s="81">
        <v>3</v>
      </c>
      <c r="H12" s="81">
        <v>3</v>
      </c>
      <c r="I12" s="81">
        <v>0</v>
      </c>
      <c r="J12" s="81">
        <v>3</v>
      </c>
      <c r="K12" s="81">
        <v>3</v>
      </c>
      <c r="L12" s="81">
        <v>3</v>
      </c>
      <c r="M12" s="198">
        <f t="shared" si="0"/>
        <v>15.78</v>
      </c>
      <c r="N12" s="198">
        <f t="shared" si="1"/>
        <v>15.78</v>
      </c>
      <c r="O12" s="210">
        <f t="shared" si="2"/>
        <v>0</v>
      </c>
      <c r="P12" s="375"/>
      <c r="Q12" s="375"/>
      <c r="R12" s="375"/>
      <c r="S12" s="378"/>
      <c r="T12" s="378"/>
      <c r="U12" s="378"/>
      <c r="V12" s="3"/>
      <c r="W12" s="3"/>
      <c r="X12" s="220"/>
      <c r="Y12" s="220"/>
    </row>
    <row r="13" spans="1:25" ht="14.25" customHeight="1" thickBot="1">
      <c r="A13" s="370"/>
      <c r="B13" s="373"/>
      <c r="C13" s="373"/>
      <c r="D13" s="373"/>
      <c r="E13" s="75" t="s">
        <v>28</v>
      </c>
      <c r="F13" s="76">
        <v>80</v>
      </c>
      <c r="G13" s="84">
        <v>0.1</v>
      </c>
      <c r="H13" s="84">
        <v>0.1</v>
      </c>
      <c r="I13" s="84">
        <v>0.1</v>
      </c>
      <c r="J13" s="84">
        <v>0.1</v>
      </c>
      <c r="K13" s="84">
        <v>0.1</v>
      </c>
      <c r="L13" s="84">
        <v>0.1</v>
      </c>
      <c r="M13" s="198">
        <f t="shared" si="0"/>
        <v>8.0000000000000002E-3</v>
      </c>
      <c r="N13" s="198">
        <f t="shared" si="1"/>
        <v>8.0000000000000002E-3</v>
      </c>
      <c r="O13" s="210">
        <f t="shared" si="2"/>
        <v>8.0000000000000002E-3</v>
      </c>
      <c r="P13" s="376"/>
      <c r="Q13" s="376"/>
      <c r="R13" s="376"/>
      <c r="S13" s="379"/>
      <c r="T13" s="379"/>
      <c r="U13" s="379"/>
      <c r="V13" s="3"/>
      <c r="W13" s="3"/>
      <c r="X13" s="220"/>
      <c r="Y13" s="220"/>
    </row>
    <row r="14" spans="1:25" ht="14.25" customHeight="1">
      <c r="A14" s="329" t="s">
        <v>94</v>
      </c>
      <c r="B14" s="404">
        <v>130</v>
      </c>
      <c r="C14" s="404">
        <v>150</v>
      </c>
      <c r="D14" s="404">
        <v>180</v>
      </c>
      <c r="E14" s="103" t="s">
        <v>78</v>
      </c>
      <c r="F14" s="76">
        <v>420</v>
      </c>
      <c r="G14" s="81">
        <v>45.5</v>
      </c>
      <c r="H14" s="81">
        <v>52.5</v>
      </c>
      <c r="I14" s="81">
        <v>63</v>
      </c>
      <c r="J14" s="81">
        <v>45.5</v>
      </c>
      <c r="K14" s="81">
        <v>52.5</v>
      </c>
      <c r="L14" s="81">
        <v>63</v>
      </c>
      <c r="M14" s="76">
        <f>G14*F14/1000</f>
        <v>19.11</v>
      </c>
      <c r="N14" s="76">
        <f>H14*F14/1000</f>
        <v>22.05</v>
      </c>
      <c r="O14" s="76">
        <f>I14*F14/1000</f>
        <v>26.46</v>
      </c>
      <c r="P14" s="374">
        <f>SUM(N14:N16)</f>
        <v>48.358000000000004</v>
      </c>
      <c r="Q14" s="374">
        <f>SUM(O14:O16)</f>
        <v>52.768000000000001</v>
      </c>
      <c r="R14" s="374">
        <f>SUM(P14:P16)</f>
        <v>48.358000000000004</v>
      </c>
      <c r="S14" s="479">
        <f>(P14*1.5)</f>
        <v>72.537000000000006</v>
      </c>
      <c r="T14" s="479">
        <f>(Q14*1.5)</f>
        <v>79.152000000000001</v>
      </c>
      <c r="U14" s="479">
        <f>(R14*1.5)</f>
        <v>72.537000000000006</v>
      </c>
      <c r="V14" s="3"/>
      <c r="W14" s="3"/>
      <c r="X14" s="220"/>
      <c r="Y14" s="220"/>
    </row>
    <row r="15" spans="1:25" ht="14.25" customHeight="1">
      <c r="A15" s="330"/>
      <c r="B15" s="372"/>
      <c r="C15" s="372"/>
      <c r="D15" s="372"/>
      <c r="E15" s="75" t="s">
        <v>28</v>
      </c>
      <c r="F15" s="76">
        <v>80</v>
      </c>
      <c r="G15" s="84">
        <v>0.1</v>
      </c>
      <c r="H15" s="84">
        <v>0.1</v>
      </c>
      <c r="I15" s="84">
        <v>0.1</v>
      </c>
      <c r="J15" s="84">
        <v>0.1</v>
      </c>
      <c r="K15" s="84">
        <v>0.1</v>
      </c>
      <c r="L15" s="84">
        <v>0.1</v>
      </c>
      <c r="M15" s="76">
        <f>G15*F15/1000</f>
        <v>8.0000000000000002E-3</v>
      </c>
      <c r="N15" s="76">
        <f>H15*F15/1000</f>
        <v>8.0000000000000002E-3</v>
      </c>
      <c r="O15" s="76">
        <f>I15*F15/1000</f>
        <v>8.0000000000000002E-3</v>
      </c>
      <c r="P15" s="375"/>
      <c r="Q15" s="375"/>
      <c r="R15" s="375"/>
      <c r="S15" s="480"/>
      <c r="T15" s="480"/>
      <c r="U15" s="480"/>
      <c r="V15" s="3"/>
      <c r="W15" s="3"/>
      <c r="X15" s="220"/>
      <c r="Y15" s="220"/>
    </row>
    <row r="16" spans="1:25" ht="14.25" customHeight="1" thickBot="1">
      <c r="A16" s="370"/>
      <c r="B16" s="373"/>
      <c r="C16" s="373"/>
      <c r="D16" s="373"/>
      <c r="E16" s="74" t="s">
        <v>14</v>
      </c>
      <c r="F16" s="76">
        <v>5260</v>
      </c>
      <c r="G16" s="81">
        <v>5</v>
      </c>
      <c r="H16" s="81">
        <v>5</v>
      </c>
      <c r="I16" s="81">
        <v>5</v>
      </c>
      <c r="J16" s="81">
        <v>5</v>
      </c>
      <c r="K16" s="81">
        <v>5</v>
      </c>
      <c r="L16" s="81">
        <v>5</v>
      </c>
      <c r="M16" s="76">
        <f>G16*F16/1000</f>
        <v>26.3</v>
      </c>
      <c r="N16" s="76">
        <f>H16*F16/1000</f>
        <v>26.3</v>
      </c>
      <c r="O16" s="76">
        <f>I16*F16/1000</f>
        <v>26.3</v>
      </c>
      <c r="P16" s="376"/>
      <c r="Q16" s="376"/>
      <c r="R16" s="376"/>
      <c r="S16" s="481"/>
      <c r="T16" s="481"/>
      <c r="U16" s="481"/>
      <c r="V16" s="3"/>
      <c r="W16" s="3"/>
      <c r="X16" s="220"/>
      <c r="Y16" s="220"/>
    </row>
    <row r="17" spans="1:25" ht="16.5" customHeight="1">
      <c r="A17" s="329" t="s">
        <v>54</v>
      </c>
      <c r="B17" s="404">
        <v>200</v>
      </c>
      <c r="C17" s="404">
        <v>200</v>
      </c>
      <c r="D17" s="404">
        <v>200</v>
      </c>
      <c r="E17" s="75" t="s">
        <v>55</v>
      </c>
      <c r="F17" s="76">
        <v>4600</v>
      </c>
      <c r="G17" s="81">
        <v>7</v>
      </c>
      <c r="H17" s="81">
        <v>7</v>
      </c>
      <c r="I17" s="81">
        <v>7</v>
      </c>
      <c r="J17" s="81">
        <v>7</v>
      </c>
      <c r="K17" s="126">
        <v>7</v>
      </c>
      <c r="L17" s="126">
        <v>7</v>
      </c>
      <c r="M17" s="76">
        <f t="shared" si="0"/>
        <v>32.200000000000003</v>
      </c>
      <c r="N17" s="76">
        <f t="shared" si="1"/>
        <v>32.200000000000003</v>
      </c>
      <c r="O17" s="91">
        <f>G17*F17/1000</f>
        <v>32.200000000000003</v>
      </c>
      <c r="P17" s="374">
        <f>SUM(M17:M19)</f>
        <v>108.53500000000001</v>
      </c>
      <c r="Q17" s="374">
        <f>SUM(N17:N19)</f>
        <v>108.53500000000001</v>
      </c>
      <c r="R17" s="374">
        <f>SUM(O17:O19)</f>
        <v>108.53500000000001</v>
      </c>
      <c r="S17" s="377">
        <f>P17*1.5</f>
        <v>162.80250000000001</v>
      </c>
      <c r="T17" s="377">
        <f>Q17*1.5</f>
        <v>162.80250000000001</v>
      </c>
      <c r="U17" s="383">
        <f>R17*1.5</f>
        <v>162.80250000000001</v>
      </c>
      <c r="V17" s="3"/>
      <c r="W17" s="3"/>
      <c r="X17" s="220"/>
      <c r="Y17" s="220"/>
    </row>
    <row r="18" spans="1:25" ht="16.5" customHeight="1">
      <c r="A18" s="330"/>
      <c r="B18" s="372"/>
      <c r="C18" s="372"/>
      <c r="D18" s="372"/>
      <c r="E18" s="75" t="s">
        <v>56</v>
      </c>
      <c r="F18" s="76">
        <v>417</v>
      </c>
      <c r="G18" s="81">
        <v>180</v>
      </c>
      <c r="H18" s="81">
        <v>180</v>
      </c>
      <c r="I18" s="81">
        <v>180</v>
      </c>
      <c r="J18" s="81">
        <v>180</v>
      </c>
      <c r="K18" s="81">
        <v>180</v>
      </c>
      <c r="L18" s="81">
        <v>180</v>
      </c>
      <c r="M18" s="76">
        <f t="shared" si="0"/>
        <v>75.06</v>
      </c>
      <c r="N18" s="76">
        <f t="shared" si="1"/>
        <v>75.06</v>
      </c>
      <c r="O18" s="91">
        <f>G18*F18/1000</f>
        <v>75.06</v>
      </c>
      <c r="P18" s="375"/>
      <c r="Q18" s="375"/>
      <c r="R18" s="375"/>
      <c r="S18" s="378"/>
      <c r="T18" s="378"/>
      <c r="U18" s="390"/>
      <c r="V18" s="3"/>
      <c r="W18" s="3"/>
      <c r="X18" s="220"/>
      <c r="Y18" s="220"/>
    </row>
    <row r="19" spans="1:25" ht="15.75">
      <c r="A19" s="370"/>
      <c r="B19" s="373"/>
      <c r="C19" s="373"/>
      <c r="D19" s="373"/>
      <c r="E19" s="75" t="s">
        <v>38</v>
      </c>
      <c r="F19" s="76">
        <v>425</v>
      </c>
      <c r="G19" s="81">
        <v>3</v>
      </c>
      <c r="H19" s="81">
        <v>3</v>
      </c>
      <c r="I19" s="81">
        <v>3</v>
      </c>
      <c r="J19" s="81">
        <v>3</v>
      </c>
      <c r="K19" s="81">
        <v>3</v>
      </c>
      <c r="L19" s="81">
        <v>3</v>
      </c>
      <c r="M19" s="76">
        <f t="shared" si="0"/>
        <v>1.2749999999999999</v>
      </c>
      <c r="N19" s="76">
        <f t="shared" si="1"/>
        <v>1.2749999999999999</v>
      </c>
      <c r="O19" s="91">
        <f>I19*F19/1000</f>
        <v>1.2749999999999999</v>
      </c>
      <c r="P19" s="376"/>
      <c r="Q19" s="376"/>
      <c r="R19" s="376"/>
      <c r="S19" s="379"/>
      <c r="T19" s="379"/>
      <c r="U19" s="384"/>
      <c r="V19" s="3"/>
      <c r="W19" s="3"/>
      <c r="X19" s="220"/>
      <c r="Y19" s="220"/>
    </row>
    <row r="20" spans="1:25" ht="15.75">
      <c r="A20" s="89" t="s">
        <v>158</v>
      </c>
      <c r="B20" s="90">
        <v>120</v>
      </c>
      <c r="C20" s="90">
        <v>120</v>
      </c>
      <c r="D20" s="90">
        <v>120</v>
      </c>
      <c r="E20" s="75" t="s">
        <v>51</v>
      </c>
      <c r="F20" s="76">
        <v>751</v>
      </c>
      <c r="G20" s="81">
        <v>150</v>
      </c>
      <c r="H20" s="81">
        <v>150</v>
      </c>
      <c r="I20" s="81">
        <v>150</v>
      </c>
      <c r="J20" s="81">
        <v>120</v>
      </c>
      <c r="K20" s="81">
        <v>120</v>
      </c>
      <c r="L20" s="81">
        <v>120</v>
      </c>
      <c r="M20" s="76">
        <f t="shared" si="0"/>
        <v>112.65</v>
      </c>
      <c r="N20" s="76">
        <f t="shared" si="1"/>
        <v>112.65</v>
      </c>
      <c r="O20" s="91">
        <f>I20*F20/1000</f>
        <v>112.65</v>
      </c>
      <c r="P20" s="76">
        <f t="shared" ref="P20:R21" si="3">SUM(M20)</f>
        <v>112.65</v>
      </c>
      <c r="Q20" s="76">
        <f t="shared" si="3"/>
        <v>112.65</v>
      </c>
      <c r="R20" s="76">
        <f t="shared" si="3"/>
        <v>112.65</v>
      </c>
      <c r="S20" s="203">
        <f t="shared" ref="S20:U21" si="4">P20*1.5</f>
        <v>168.97500000000002</v>
      </c>
      <c r="T20" s="203">
        <f t="shared" si="4"/>
        <v>168.97500000000002</v>
      </c>
      <c r="U20" s="204">
        <f t="shared" si="4"/>
        <v>168.97500000000002</v>
      </c>
      <c r="V20" s="3"/>
      <c r="W20" s="3"/>
      <c r="X20" s="220"/>
      <c r="Y20" s="220"/>
    </row>
    <row r="21" spans="1:25" ht="30.75" thickBot="1">
      <c r="A21" s="92" t="s">
        <v>110</v>
      </c>
      <c r="B21" s="93">
        <v>30</v>
      </c>
      <c r="C21" s="93">
        <v>50</v>
      </c>
      <c r="D21" s="93">
        <v>50</v>
      </c>
      <c r="E21" s="94" t="s">
        <v>110</v>
      </c>
      <c r="F21" s="90">
        <v>440</v>
      </c>
      <c r="G21" s="81">
        <v>30</v>
      </c>
      <c r="H21" s="81">
        <v>50</v>
      </c>
      <c r="I21" s="81">
        <v>50</v>
      </c>
      <c r="J21" s="81">
        <v>30</v>
      </c>
      <c r="K21" s="81">
        <v>50</v>
      </c>
      <c r="L21" s="81">
        <v>50</v>
      </c>
      <c r="M21" s="76">
        <f>G21*F21/1000</f>
        <v>13.2</v>
      </c>
      <c r="N21" s="76">
        <f>H21*F21/1000</f>
        <v>22</v>
      </c>
      <c r="O21" s="76">
        <f>I21*F21/1000</f>
        <v>22</v>
      </c>
      <c r="P21" s="76">
        <f t="shared" si="3"/>
        <v>13.2</v>
      </c>
      <c r="Q21" s="76">
        <f t="shared" si="3"/>
        <v>22</v>
      </c>
      <c r="R21" s="76">
        <f t="shared" si="3"/>
        <v>22</v>
      </c>
      <c r="S21" s="203">
        <f t="shared" si="4"/>
        <v>19.799999999999997</v>
      </c>
      <c r="T21" s="203">
        <f t="shared" si="4"/>
        <v>33</v>
      </c>
      <c r="U21" s="204">
        <f t="shared" si="4"/>
        <v>33</v>
      </c>
      <c r="V21" s="3"/>
      <c r="W21" s="3"/>
      <c r="X21" s="220"/>
      <c r="Y21" s="220"/>
    </row>
    <row r="22" spans="1:25" ht="15.75" thickBot="1">
      <c r="A22" s="364"/>
      <c r="B22" s="365"/>
      <c r="C22" s="365"/>
      <c r="D22" s="365"/>
      <c r="E22" s="365"/>
      <c r="F22" s="365"/>
      <c r="G22" s="365"/>
      <c r="H22" s="365"/>
      <c r="I22" s="365"/>
      <c r="J22" s="365"/>
      <c r="K22" s="365"/>
      <c r="L22" s="365"/>
      <c r="M22" s="365"/>
      <c r="N22" s="365"/>
      <c r="O22" s="366"/>
      <c r="P22" s="113">
        <f t="shared" ref="P22:U22" si="5">SUM(P7:P21)</f>
        <v>468.74600000000004</v>
      </c>
      <c r="Q22" s="113">
        <f t="shared" si="5"/>
        <v>492.94299999999998</v>
      </c>
      <c r="R22" s="113">
        <f t="shared" si="5"/>
        <v>475.01099999999997</v>
      </c>
      <c r="S22" s="113">
        <f t="shared" si="5"/>
        <v>703.11900000000003</v>
      </c>
      <c r="T22" s="113">
        <f t="shared" si="5"/>
        <v>739.41449999999998</v>
      </c>
      <c r="U22" s="113">
        <f t="shared" si="5"/>
        <v>712.51650000000006</v>
      </c>
      <c r="V22" s="3"/>
      <c r="W22" s="3"/>
      <c r="X22" s="220"/>
      <c r="Y22" s="220"/>
    </row>
    <row r="23" spans="1:25" ht="15.75" thickBot="1">
      <c r="A23" s="401" t="s">
        <v>49</v>
      </c>
      <c r="B23" s="358"/>
      <c r="C23" s="358"/>
      <c r="D23" s="358"/>
      <c r="E23" s="358"/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8"/>
      <c r="Q23" s="358"/>
      <c r="R23" s="358"/>
      <c r="S23" s="358"/>
      <c r="T23" s="358"/>
      <c r="U23" s="358"/>
      <c r="V23" s="3"/>
      <c r="W23" s="3"/>
      <c r="X23" s="220"/>
      <c r="Y23" s="220"/>
    </row>
    <row r="24" spans="1:25" ht="15" customHeight="1">
      <c r="A24" s="470" t="s">
        <v>89</v>
      </c>
      <c r="B24" s="471">
        <v>200</v>
      </c>
      <c r="C24" s="471">
        <v>220</v>
      </c>
      <c r="D24" s="471">
        <v>250</v>
      </c>
      <c r="E24" s="98" t="s">
        <v>155</v>
      </c>
      <c r="F24" s="213">
        <v>4320</v>
      </c>
      <c r="G24" s="99">
        <v>74</v>
      </c>
      <c r="H24" s="99">
        <v>83</v>
      </c>
      <c r="I24" s="99">
        <v>92</v>
      </c>
      <c r="J24" s="99">
        <v>70</v>
      </c>
      <c r="K24" s="99">
        <v>80</v>
      </c>
      <c r="L24" s="99">
        <v>90</v>
      </c>
      <c r="M24" s="213">
        <f t="shared" ref="M24:M38" si="6">G24*F24/1000</f>
        <v>319.68</v>
      </c>
      <c r="N24" s="213">
        <f t="shared" ref="N24:N38" si="7">H24*F24/1000</f>
        <v>358.56</v>
      </c>
      <c r="O24" s="213">
        <f t="shared" ref="O24:O38" si="8">I24*F24/1000</f>
        <v>397.44</v>
      </c>
      <c r="P24" s="381">
        <f>SUM(M24:M33)</f>
        <v>387.08</v>
      </c>
      <c r="Q24" s="381">
        <f>SUM(N24:N33)</f>
        <v>438.4199999999999</v>
      </c>
      <c r="R24" s="381">
        <f>SUM(O24:O33)</f>
        <v>495.048</v>
      </c>
      <c r="S24" s="389">
        <f>P24*1.5</f>
        <v>580.62</v>
      </c>
      <c r="T24" s="472">
        <f>Q24*1.5</f>
        <v>657.62999999999988</v>
      </c>
      <c r="U24" s="377">
        <f>R24*1.5</f>
        <v>742.572</v>
      </c>
      <c r="V24" s="3"/>
      <c r="W24" s="3"/>
      <c r="X24" s="220"/>
      <c r="Y24" s="220"/>
    </row>
    <row r="25" spans="1:25">
      <c r="A25" s="330"/>
      <c r="B25" s="372"/>
      <c r="C25" s="372"/>
      <c r="D25" s="372"/>
      <c r="E25" s="87" t="s">
        <v>14</v>
      </c>
      <c r="F25" s="76">
        <v>5260</v>
      </c>
      <c r="G25" s="81">
        <v>3</v>
      </c>
      <c r="H25" s="81">
        <v>3</v>
      </c>
      <c r="I25" s="81">
        <v>5</v>
      </c>
      <c r="J25" s="81">
        <v>3</v>
      </c>
      <c r="K25" s="81">
        <v>3</v>
      </c>
      <c r="L25" s="81">
        <v>5</v>
      </c>
      <c r="M25" s="76">
        <f t="shared" si="6"/>
        <v>15.78</v>
      </c>
      <c r="N25" s="76">
        <f t="shared" si="7"/>
        <v>15.78</v>
      </c>
      <c r="O25" s="76">
        <f t="shared" si="8"/>
        <v>26.3</v>
      </c>
      <c r="P25" s="375"/>
      <c r="Q25" s="375"/>
      <c r="R25" s="375"/>
      <c r="S25" s="390"/>
      <c r="T25" s="473"/>
      <c r="U25" s="378"/>
      <c r="V25" s="3"/>
      <c r="W25" s="3"/>
      <c r="X25" s="220"/>
      <c r="Y25" s="220"/>
    </row>
    <row r="26" spans="1:25">
      <c r="A26" s="330"/>
      <c r="B26" s="372"/>
      <c r="C26" s="372"/>
      <c r="D26" s="372"/>
      <c r="E26" s="87" t="s">
        <v>60</v>
      </c>
      <c r="F26" s="76">
        <v>174</v>
      </c>
      <c r="G26" s="81">
        <v>160</v>
      </c>
      <c r="H26" s="81">
        <v>170</v>
      </c>
      <c r="I26" s="81">
        <v>200</v>
      </c>
      <c r="J26" s="81">
        <v>112</v>
      </c>
      <c r="K26" s="81">
        <v>125</v>
      </c>
      <c r="L26" s="81">
        <v>140</v>
      </c>
      <c r="M26" s="76">
        <f t="shared" si="6"/>
        <v>27.84</v>
      </c>
      <c r="N26" s="76">
        <f t="shared" si="7"/>
        <v>29.58</v>
      </c>
      <c r="O26" s="76">
        <f t="shared" si="8"/>
        <v>34.799999999999997</v>
      </c>
      <c r="P26" s="375"/>
      <c r="Q26" s="375"/>
      <c r="R26" s="375"/>
      <c r="S26" s="390"/>
      <c r="T26" s="473"/>
      <c r="U26" s="378"/>
      <c r="V26" s="3"/>
      <c r="W26" s="3"/>
      <c r="X26" s="220"/>
      <c r="Y26" s="220"/>
    </row>
    <row r="27" spans="1:25">
      <c r="A27" s="330"/>
      <c r="B27" s="372"/>
      <c r="C27" s="372"/>
      <c r="D27" s="372"/>
      <c r="E27" s="87" t="s">
        <v>52</v>
      </c>
      <c r="F27" s="76">
        <v>365</v>
      </c>
      <c r="G27" s="81">
        <v>8</v>
      </c>
      <c r="H27" s="81">
        <v>10</v>
      </c>
      <c r="I27" s="81">
        <v>10</v>
      </c>
      <c r="J27" s="81">
        <v>8</v>
      </c>
      <c r="K27" s="81">
        <v>10</v>
      </c>
      <c r="L27" s="81">
        <v>10</v>
      </c>
      <c r="M27" s="76">
        <f t="shared" si="6"/>
        <v>2.92</v>
      </c>
      <c r="N27" s="76">
        <f t="shared" si="7"/>
        <v>3.65</v>
      </c>
      <c r="O27" s="76">
        <f t="shared" si="8"/>
        <v>3.65</v>
      </c>
      <c r="P27" s="375"/>
      <c r="Q27" s="375"/>
      <c r="R27" s="375"/>
      <c r="S27" s="390"/>
      <c r="T27" s="473"/>
      <c r="U27" s="378"/>
      <c r="V27" s="3"/>
      <c r="W27" s="3"/>
      <c r="X27" s="220"/>
      <c r="Y27" s="220"/>
    </row>
    <row r="28" spans="1:25">
      <c r="A28" s="330"/>
      <c r="B28" s="372"/>
      <c r="C28" s="372"/>
      <c r="D28" s="372"/>
      <c r="E28" s="87" t="s">
        <v>90</v>
      </c>
      <c r="F28" s="76">
        <v>159</v>
      </c>
      <c r="G28" s="81">
        <v>3</v>
      </c>
      <c r="H28" s="81">
        <v>3</v>
      </c>
      <c r="I28" s="81">
        <v>5</v>
      </c>
      <c r="J28" s="81">
        <v>3</v>
      </c>
      <c r="K28" s="81">
        <v>3</v>
      </c>
      <c r="L28" s="81">
        <v>5</v>
      </c>
      <c r="M28" s="76">
        <f t="shared" si="6"/>
        <v>0.47699999999999998</v>
      </c>
      <c r="N28" s="76">
        <f t="shared" si="7"/>
        <v>0.47699999999999998</v>
      </c>
      <c r="O28" s="76">
        <f t="shared" si="8"/>
        <v>0.79500000000000004</v>
      </c>
      <c r="P28" s="375"/>
      <c r="Q28" s="375"/>
      <c r="R28" s="375"/>
      <c r="S28" s="390"/>
      <c r="T28" s="473"/>
      <c r="U28" s="378"/>
      <c r="V28" s="3"/>
      <c r="W28" s="3"/>
      <c r="X28" s="220"/>
      <c r="Y28" s="220"/>
    </row>
    <row r="29" spans="1:25">
      <c r="A29" s="330"/>
      <c r="B29" s="372"/>
      <c r="C29" s="372"/>
      <c r="D29" s="372"/>
      <c r="E29" s="87" t="s">
        <v>76</v>
      </c>
      <c r="F29" s="76">
        <v>2103</v>
      </c>
      <c r="G29" s="81">
        <v>5</v>
      </c>
      <c r="H29" s="81">
        <v>10</v>
      </c>
      <c r="I29" s="81">
        <v>10</v>
      </c>
      <c r="J29" s="81">
        <v>5</v>
      </c>
      <c r="K29" s="81">
        <v>10</v>
      </c>
      <c r="L29" s="81">
        <v>10</v>
      </c>
      <c r="M29" s="76">
        <f t="shared" si="6"/>
        <v>10.515000000000001</v>
      </c>
      <c r="N29" s="76">
        <f t="shared" si="7"/>
        <v>21.03</v>
      </c>
      <c r="O29" s="76">
        <f t="shared" si="8"/>
        <v>21.03</v>
      </c>
      <c r="P29" s="375"/>
      <c r="Q29" s="375"/>
      <c r="R29" s="375"/>
      <c r="S29" s="390"/>
      <c r="T29" s="473"/>
      <c r="U29" s="378"/>
      <c r="V29" s="3"/>
      <c r="W29" s="3"/>
      <c r="X29" s="220"/>
      <c r="Y29" s="220"/>
    </row>
    <row r="30" spans="1:25">
      <c r="A30" s="330"/>
      <c r="B30" s="372"/>
      <c r="C30" s="372"/>
      <c r="D30" s="372"/>
      <c r="E30" s="74" t="s">
        <v>34</v>
      </c>
      <c r="F30" s="76">
        <v>160</v>
      </c>
      <c r="G30" s="90">
        <v>10</v>
      </c>
      <c r="H30" s="90">
        <v>12</v>
      </c>
      <c r="I30" s="84">
        <v>12</v>
      </c>
      <c r="J30" s="90">
        <v>9</v>
      </c>
      <c r="K30" s="90">
        <v>11</v>
      </c>
      <c r="L30" s="84">
        <v>11</v>
      </c>
      <c r="M30" s="76">
        <f t="shared" si="6"/>
        <v>1.6</v>
      </c>
      <c r="N30" s="76">
        <f t="shared" si="7"/>
        <v>1.92</v>
      </c>
      <c r="O30" s="76">
        <f t="shared" si="8"/>
        <v>1.92</v>
      </c>
      <c r="P30" s="375"/>
      <c r="Q30" s="375"/>
      <c r="R30" s="375"/>
      <c r="S30" s="390"/>
      <c r="T30" s="473"/>
      <c r="U30" s="378"/>
      <c r="V30" s="3"/>
      <c r="W30" s="3"/>
      <c r="X30" s="220"/>
      <c r="Y30" s="220"/>
    </row>
    <row r="31" spans="1:25">
      <c r="A31" s="330"/>
      <c r="B31" s="372"/>
      <c r="C31" s="372"/>
      <c r="D31" s="372"/>
      <c r="E31" s="128" t="s">
        <v>77</v>
      </c>
      <c r="F31" s="76">
        <v>1345</v>
      </c>
      <c r="G31" s="90">
        <v>3</v>
      </c>
      <c r="H31" s="90">
        <v>3</v>
      </c>
      <c r="I31" s="84">
        <v>3</v>
      </c>
      <c r="J31" s="90">
        <v>3</v>
      </c>
      <c r="K31" s="90">
        <v>3</v>
      </c>
      <c r="L31" s="84">
        <v>3</v>
      </c>
      <c r="M31" s="76">
        <f t="shared" si="6"/>
        <v>4.0350000000000001</v>
      </c>
      <c r="N31" s="76">
        <f t="shared" si="7"/>
        <v>4.0350000000000001</v>
      </c>
      <c r="O31" s="76">
        <f t="shared" si="8"/>
        <v>4.0350000000000001</v>
      </c>
      <c r="P31" s="375"/>
      <c r="Q31" s="375"/>
      <c r="R31" s="375"/>
      <c r="S31" s="390"/>
      <c r="T31" s="473"/>
      <c r="U31" s="378"/>
      <c r="V31" s="3"/>
      <c r="W31" s="3"/>
      <c r="X31" s="220"/>
      <c r="Y31" s="220"/>
    </row>
    <row r="32" spans="1:25">
      <c r="A32" s="330"/>
      <c r="B32" s="372"/>
      <c r="C32" s="372"/>
      <c r="D32" s="372"/>
      <c r="E32" s="74" t="s">
        <v>10</v>
      </c>
      <c r="F32" s="76">
        <v>169</v>
      </c>
      <c r="G32" s="81">
        <v>25</v>
      </c>
      <c r="H32" s="81">
        <v>20</v>
      </c>
      <c r="I32" s="81">
        <v>30</v>
      </c>
      <c r="J32" s="81">
        <v>20</v>
      </c>
      <c r="K32" s="81">
        <v>17</v>
      </c>
      <c r="L32" s="81">
        <v>25</v>
      </c>
      <c r="M32" s="76">
        <f t="shared" si="6"/>
        <v>4.2249999999999996</v>
      </c>
      <c r="N32" s="76">
        <f t="shared" si="7"/>
        <v>3.38</v>
      </c>
      <c r="O32" s="76">
        <f t="shared" si="8"/>
        <v>5.07</v>
      </c>
      <c r="P32" s="375"/>
      <c r="Q32" s="375"/>
      <c r="R32" s="375"/>
      <c r="S32" s="390"/>
      <c r="T32" s="473"/>
      <c r="U32" s="378"/>
      <c r="V32" s="3"/>
      <c r="W32" s="3"/>
      <c r="X32" s="220"/>
      <c r="Y32" s="220"/>
    </row>
    <row r="33" spans="1:25" ht="15.75">
      <c r="A33" s="370"/>
      <c r="B33" s="373"/>
      <c r="C33" s="373"/>
      <c r="D33" s="373"/>
      <c r="E33" s="75" t="s">
        <v>28</v>
      </c>
      <c r="F33" s="76">
        <v>80</v>
      </c>
      <c r="G33" s="84">
        <v>0.1</v>
      </c>
      <c r="H33" s="84">
        <v>0.1</v>
      </c>
      <c r="I33" s="84">
        <v>0.1</v>
      </c>
      <c r="J33" s="84">
        <v>0.1</v>
      </c>
      <c r="K33" s="84">
        <v>0.1</v>
      </c>
      <c r="L33" s="84">
        <v>0.1</v>
      </c>
      <c r="M33" s="76">
        <f t="shared" si="6"/>
        <v>8.0000000000000002E-3</v>
      </c>
      <c r="N33" s="76">
        <f t="shared" si="7"/>
        <v>8.0000000000000002E-3</v>
      </c>
      <c r="O33" s="76">
        <f t="shared" si="8"/>
        <v>8.0000000000000002E-3</v>
      </c>
      <c r="P33" s="376"/>
      <c r="Q33" s="376"/>
      <c r="R33" s="376"/>
      <c r="S33" s="384"/>
      <c r="T33" s="474"/>
      <c r="U33" s="379"/>
      <c r="V33" s="3"/>
      <c r="W33" s="3"/>
      <c r="X33" s="220"/>
      <c r="Y33" s="220"/>
    </row>
    <row r="34" spans="1:25" ht="15.75">
      <c r="A34" s="329" t="s">
        <v>93</v>
      </c>
      <c r="B34" s="404">
        <v>20</v>
      </c>
      <c r="C34" s="404">
        <v>20</v>
      </c>
      <c r="D34" s="404">
        <v>20</v>
      </c>
      <c r="E34" s="75" t="s">
        <v>76</v>
      </c>
      <c r="F34" s="76">
        <v>2103</v>
      </c>
      <c r="G34" s="84">
        <v>10</v>
      </c>
      <c r="H34" s="84">
        <v>10</v>
      </c>
      <c r="I34" s="84">
        <v>10</v>
      </c>
      <c r="J34" s="84">
        <v>10</v>
      </c>
      <c r="K34" s="84">
        <v>10</v>
      </c>
      <c r="L34" s="84">
        <v>10</v>
      </c>
      <c r="M34" s="198">
        <f t="shared" si="6"/>
        <v>21.03</v>
      </c>
      <c r="N34" s="198">
        <f t="shared" si="7"/>
        <v>21.03</v>
      </c>
      <c r="O34" s="210">
        <f t="shared" si="8"/>
        <v>21.03</v>
      </c>
      <c r="P34" s="374">
        <f>SUM(M34:M36)</f>
        <v>31.868000000000002</v>
      </c>
      <c r="Q34" s="374">
        <f>SUM(N34:N36)</f>
        <v>31.868000000000002</v>
      </c>
      <c r="R34" s="374">
        <f>SUM(O34:O36)</f>
        <v>31.868000000000002</v>
      </c>
      <c r="S34" s="377">
        <f>P34*1.5</f>
        <v>47.802000000000007</v>
      </c>
      <c r="T34" s="377">
        <f>Q34*1.5</f>
        <v>47.802000000000007</v>
      </c>
      <c r="U34" s="383">
        <f>R34*1.5</f>
        <v>47.802000000000007</v>
      </c>
      <c r="V34" s="3"/>
      <c r="W34" s="3"/>
      <c r="X34" s="220"/>
      <c r="Y34" s="220"/>
    </row>
    <row r="35" spans="1:25" ht="15.75">
      <c r="A35" s="330"/>
      <c r="B35" s="372"/>
      <c r="C35" s="372"/>
      <c r="D35" s="372"/>
      <c r="E35" s="75" t="s">
        <v>75</v>
      </c>
      <c r="F35" s="76">
        <v>159</v>
      </c>
      <c r="G35" s="84">
        <v>2</v>
      </c>
      <c r="H35" s="84">
        <v>2</v>
      </c>
      <c r="I35" s="84">
        <v>2</v>
      </c>
      <c r="J35" s="84">
        <v>2</v>
      </c>
      <c r="K35" s="84">
        <v>2</v>
      </c>
      <c r="L35" s="84">
        <v>2</v>
      </c>
      <c r="M35" s="198">
        <f t="shared" si="6"/>
        <v>0.318</v>
      </c>
      <c r="N35" s="198">
        <f t="shared" si="7"/>
        <v>0.318</v>
      </c>
      <c r="O35" s="210">
        <f t="shared" si="8"/>
        <v>0.318</v>
      </c>
      <c r="P35" s="375"/>
      <c r="Q35" s="375"/>
      <c r="R35" s="375"/>
      <c r="S35" s="378"/>
      <c r="T35" s="378"/>
      <c r="U35" s="390"/>
      <c r="V35" s="3"/>
      <c r="W35" s="3"/>
      <c r="X35" s="220"/>
      <c r="Y35" s="220"/>
    </row>
    <row r="36" spans="1:25" ht="15.75">
      <c r="A36" s="370"/>
      <c r="B36" s="373"/>
      <c r="C36" s="373"/>
      <c r="D36" s="373"/>
      <c r="E36" s="129" t="s">
        <v>14</v>
      </c>
      <c r="F36" s="198">
        <v>5260</v>
      </c>
      <c r="G36" s="84">
        <v>2</v>
      </c>
      <c r="H36" s="84">
        <v>2</v>
      </c>
      <c r="I36" s="84">
        <v>2</v>
      </c>
      <c r="J36" s="84">
        <v>2</v>
      </c>
      <c r="K36" s="84">
        <v>2</v>
      </c>
      <c r="L36" s="84">
        <v>2</v>
      </c>
      <c r="M36" s="198">
        <f t="shared" si="6"/>
        <v>10.52</v>
      </c>
      <c r="N36" s="198">
        <f t="shared" si="7"/>
        <v>10.52</v>
      </c>
      <c r="O36" s="210">
        <f t="shared" si="8"/>
        <v>10.52</v>
      </c>
      <c r="P36" s="376"/>
      <c r="Q36" s="376"/>
      <c r="R36" s="376"/>
      <c r="S36" s="379"/>
      <c r="T36" s="379"/>
      <c r="U36" s="384"/>
      <c r="V36" s="3"/>
      <c r="W36" s="3"/>
      <c r="X36" s="220"/>
      <c r="Y36" s="220"/>
    </row>
    <row r="37" spans="1:25" ht="15" customHeight="1">
      <c r="A37" s="329" t="s">
        <v>43</v>
      </c>
      <c r="B37" s="404">
        <v>200</v>
      </c>
      <c r="C37" s="404">
        <v>200</v>
      </c>
      <c r="D37" s="404">
        <v>200</v>
      </c>
      <c r="E37" s="104" t="s">
        <v>44</v>
      </c>
      <c r="F37" s="76">
        <v>630</v>
      </c>
      <c r="G37" s="90">
        <v>20</v>
      </c>
      <c r="H37" s="90">
        <v>20</v>
      </c>
      <c r="I37" s="90">
        <v>20</v>
      </c>
      <c r="J37" s="90">
        <v>20</v>
      </c>
      <c r="K37" s="90">
        <v>20</v>
      </c>
      <c r="L37" s="90">
        <v>20</v>
      </c>
      <c r="M37" s="198">
        <f t="shared" si="6"/>
        <v>12.6</v>
      </c>
      <c r="N37" s="198">
        <f t="shared" si="7"/>
        <v>12.6</v>
      </c>
      <c r="O37" s="210">
        <f t="shared" si="8"/>
        <v>12.6</v>
      </c>
      <c r="P37" s="374">
        <f>SUM(M37:M38)</f>
        <v>13.875</v>
      </c>
      <c r="Q37" s="374">
        <f>SUM(N37:N38)</f>
        <v>13.875</v>
      </c>
      <c r="R37" s="374">
        <f>SUM(O37:O38)</f>
        <v>13.875</v>
      </c>
      <c r="S37" s="374">
        <f>P37*1.5</f>
        <v>20.8125</v>
      </c>
      <c r="T37" s="374">
        <f>Q37*1.5</f>
        <v>20.8125</v>
      </c>
      <c r="U37" s="424">
        <f>R37*1.5</f>
        <v>20.8125</v>
      </c>
      <c r="V37" s="3"/>
      <c r="W37" s="3"/>
      <c r="X37" s="220"/>
      <c r="Y37" s="220"/>
    </row>
    <row r="38" spans="1:25">
      <c r="A38" s="370"/>
      <c r="B38" s="373"/>
      <c r="C38" s="373"/>
      <c r="D38" s="373"/>
      <c r="E38" s="105" t="s">
        <v>32</v>
      </c>
      <c r="F38" s="76">
        <v>425</v>
      </c>
      <c r="G38" s="81">
        <v>3</v>
      </c>
      <c r="H38" s="81">
        <v>3</v>
      </c>
      <c r="I38" s="81">
        <v>3</v>
      </c>
      <c r="J38" s="81">
        <v>3</v>
      </c>
      <c r="K38" s="81">
        <v>3</v>
      </c>
      <c r="L38" s="81">
        <v>3</v>
      </c>
      <c r="M38" s="198">
        <f t="shared" si="6"/>
        <v>1.2749999999999999</v>
      </c>
      <c r="N38" s="198">
        <f t="shared" si="7"/>
        <v>1.2749999999999999</v>
      </c>
      <c r="O38" s="210">
        <f t="shared" si="8"/>
        <v>1.2749999999999999</v>
      </c>
      <c r="P38" s="376"/>
      <c r="Q38" s="376"/>
      <c r="R38" s="376"/>
      <c r="S38" s="376"/>
      <c r="T38" s="376"/>
      <c r="U38" s="425"/>
      <c r="V38" s="3"/>
      <c r="W38" s="3"/>
      <c r="X38" s="220"/>
      <c r="Y38" s="220"/>
    </row>
    <row r="39" spans="1:25" ht="30.75" thickBot="1">
      <c r="A39" s="92" t="s">
        <v>110</v>
      </c>
      <c r="B39" s="93">
        <v>30</v>
      </c>
      <c r="C39" s="93">
        <v>50</v>
      </c>
      <c r="D39" s="93">
        <v>50</v>
      </c>
      <c r="E39" s="94" t="s">
        <v>110</v>
      </c>
      <c r="F39" s="93">
        <v>440</v>
      </c>
      <c r="G39" s="82">
        <v>30</v>
      </c>
      <c r="H39" s="82">
        <v>50</v>
      </c>
      <c r="I39" s="82">
        <v>50</v>
      </c>
      <c r="J39" s="82">
        <v>30</v>
      </c>
      <c r="K39" s="82">
        <v>50</v>
      </c>
      <c r="L39" s="82">
        <v>50</v>
      </c>
      <c r="M39" s="76">
        <f>G39*F39/1000</f>
        <v>13.2</v>
      </c>
      <c r="N39" s="76">
        <f>H39*F39/1000</f>
        <v>22</v>
      </c>
      <c r="O39" s="76">
        <f>I39*F39/1000</f>
        <v>22</v>
      </c>
      <c r="P39" s="198">
        <f>SUM(M39)</f>
        <v>13.2</v>
      </c>
      <c r="Q39" s="198">
        <f>SUM(N39)</f>
        <v>22</v>
      </c>
      <c r="R39" s="198">
        <f>SUM(O39)</f>
        <v>22</v>
      </c>
      <c r="S39" s="200">
        <f>P39*1.5</f>
        <v>19.799999999999997</v>
      </c>
      <c r="T39" s="201">
        <f>Q39*1.5</f>
        <v>33</v>
      </c>
      <c r="U39" s="215">
        <f>R39*1.5</f>
        <v>33</v>
      </c>
      <c r="V39" s="3"/>
      <c r="W39" s="3"/>
      <c r="X39" s="220"/>
      <c r="Y39" s="220"/>
    </row>
    <row r="40" spans="1:25" ht="15.75" thickBot="1">
      <c r="A40" s="364"/>
      <c r="B40" s="365"/>
      <c r="C40" s="365"/>
      <c r="D40" s="365"/>
      <c r="E40" s="365"/>
      <c r="F40" s="365"/>
      <c r="G40" s="365"/>
      <c r="H40" s="365"/>
      <c r="I40" s="365"/>
      <c r="J40" s="365"/>
      <c r="K40" s="365"/>
      <c r="L40" s="365"/>
      <c r="M40" s="365"/>
      <c r="N40" s="365"/>
      <c r="O40" s="366"/>
      <c r="P40" s="113">
        <f t="shared" ref="P40:U40" si="9">SUM(P24:P39)</f>
        <v>446.02299999999997</v>
      </c>
      <c r="Q40" s="130">
        <f t="shared" si="9"/>
        <v>506.1629999999999</v>
      </c>
      <c r="R40" s="130">
        <f t="shared" si="9"/>
        <v>562.79100000000005</v>
      </c>
      <c r="S40" s="130">
        <f t="shared" si="9"/>
        <v>669.03449999999998</v>
      </c>
      <c r="T40" s="131">
        <f t="shared" si="9"/>
        <v>759.2444999999999</v>
      </c>
      <c r="U40" s="132">
        <f t="shared" si="9"/>
        <v>844.18650000000002</v>
      </c>
      <c r="V40" s="3"/>
      <c r="W40" s="3"/>
      <c r="X40" s="220"/>
      <c r="Y40" s="220"/>
    </row>
    <row r="41" spans="1:25" ht="15.75" thickBot="1">
      <c r="A41" s="401" t="s">
        <v>33</v>
      </c>
      <c r="B41" s="358"/>
      <c r="C41" s="358"/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358"/>
      <c r="O41" s="358"/>
      <c r="P41" s="358"/>
      <c r="Q41" s="358"/>
      <c r="R41" s="358"/>
      <c r="S41" s="358"/>
      <c r="T41" s="358"/>
      <c r="U41" s="358"/>
      <c r="V41" s="3"/>
      <c r="W41" s="3"/>
      <c r="X41" s="220"/>
      <c r="Y41" s="220"/>
    </row>
    <row r="42" spans="1:25" ht="15.75" customHeight="1">
      <c r="A42" s="417" t="s">
        <v>65</v>
      </c>
      <c r="B42" s="337" t="s">
        <v>24</v>
      </c>
      <c r="C42" s="337" t="s">
        <v>25</v>
      </c>
      <c r="D42" s="337" t="s">
        <v>26</v>
      </c>
      <c r="E42" s="133" t="s">
        <v>10</v>
      </c>
      <c r="F42" s="213">
        <v>169</v>
      </c>
      <c r="G42" s="209">
        <v>70</v>
      </c>
      <c r="H42" s="99">
        <v>90</v>
      </c>
      <c r="I42" s="99">
        <v>115</v>
      </c>
      <c r="J42" s="99">
        <v>55</v>
      </c>
      <c r="K42" s="99">
        <v>66</v>
      </c>
      <c r="L42" s="99">
        <v>92</v>
      </c>
      <c r="M42" s="206">
        <f>G42*F42/1000</f>
        <v>11.83</v>
      </c>
      <c r="N42" s="206">
        <f>H42*F42/1000</f>
        <v>15.21</v>
      </c>
      <c r="O42" s="115">
        <f>I42*F42/1000</f>
        <v>19.434999999999999</v>
      </c>
      <c r="P42" s="374">
        <f>SUM(M42:M45)</f>
        <v>52.976999999999997</v>
      </c>
      <c r="Q42" s="374">
        <f>SUM(N42:N45)</f>
        <v>74.552999999999997</v>
      </c>
      <c r="R42" s="374">
        <f>SUM(O42:O45)</f>
        <v>106.46799999999999</v>
      </c>
      <c r="S42" s="374">
        <f>P42*1.5</f>
        <v>79.465499999999992</v>
      </c>
      <c r="T42" s="374">
        <f>Q42*1.5</f>
        <v>111.8295</v>
      </c>
      <c r="U42" s="374">
        <f>R42*1.5</f>
        <v>159.702</v>
      </c>
      <c r="V42" s="3"/>
      <c r="W42" s="3"/>
      <c r="X42" s="220"/>
      <c r="Y42" s="220"/>
    </row>
    <row r="43" spans="1:25" ht="15" customHeight="1">
      <c r="A43" s="418"/>
      <c r="B43" s="338"/>
      <c r="C43" s="338"/>
      <c r="D43" s="338"/>
      <c r="E43" s="74" t="s">
        <v>80</v>
      </c>
      <c r="F43" s="76">
        <v>5538</v>
      </c>
      <c r="G43" s="90">
        <v>7</v>
      </c>
      <c r="H43" s="81">
        <v>10</v>
      </c>
      <c r="I43" s="81">
        <v>15</v>
      </c>
      <c r="J43" s="81">
        <v>7</v>
      </c>
      <c r="K43" s="81">
        <v>10</v>
      </c>
      <c r="L43" s="81">
        <v>15</v>
      </c>
      <c r="M43" s="76">
        <f t="shared" ref="M43:M56" si="10">G43*F43/1000</f>
        <v>38.765999999999998</v>
      </c>
      <c r="N43" s="76">
        <f t="shared" ref="N43:N55" si="11">H43*F43/1000</f>
        <v>55.38</v>
      </c>
      <c r="O43" s="76">
        <f t="shared" ref="O43:O58" si="12">I43*F43/1000</f>
        <v>83.07</v>
      </c>
      <c r="P43" s="375"/>
      <c r="Q43" s="375"/>
      <c r="R43" s="375"/>
      <c r="S43" s="375"/>
      <c r="T43" s="375"/>
      <c r="U43" s="375"/>
      <c r="V43" s="3"/>
      <c r="W43" s="3"/>
      <c r="X43" s="220"/>
      <c r="Y43" s="220"/>
    </row>
    <row r="44" spans="1:25" ht="15" customHeight="1">
      <c r="A44" s="418"/>
      <c r="B44" s="338"/>
      <c r="C44" s="338"/>
      <c r="D44" s="338"/>
      <c r="E44" s="74" t="s">
        <v>12</v>
      </c>
      <c r="F44" s="76">
        <v>791</v>
      </c>
      <c r="G44" s="90">
        <v>3</v>
      </c>
      <c r="H44" s="90">
        <v>5</v>
      </c>
      <c r="I44" s="90">
        <v>5</v>
      </c>
      <c r="J44" s="90">
        <v>3</v>
      </c>
      <c r="K44" s="90">
        <v>5</v>
      </c>
      <c r="L44" s="90">
        <v>5</v>
      </c>
      <c r="M44" s="76">
        <f t="shared" si="10"/>
        <v>2.3730000000000002</v>
      </c>
      <c r="N44" s="76">
        <f t="shared" si="11"/>
        <v>3.9550000000000001</v>
      </c>
      <c r="O44" s="76">
        <f t="shared" si="12"/>
        <v>3.9550000000000001</v>
      </c>
      <c r="P44" s="375"/>
      <c r="Q44" s="375"/>
      <c r="R44" s="375"/>
      <c r="S44" s="375"/>
      <c r="T44" s="375"/>
      <c r="U44" s="375"/>
      <c r="V44" s="3"/>
      <c r="W44" s="3"/>
      <c r="X44" s="220"/>
      <c r="Y44" s="220"/>
    </row>
    <row r="45" spans="1:25" ht="16.5" thickBot="1">
      <c r="A45" s="419"/>
      <c r="B45" s="468"/>
      <c r="C45" s="468"/>
      <c r="D45" s="468"/>
      <c r="E45" s="75" t="s">
        <v>28</v>
      </c>
      <c r="F45" s="76">
        <v>80</v>
      </c>
      <c r="G45" s="90">
        <v>0.1</v>
      </c>
      <c r="H45" s="90">
        <v>0.1</v>
      </c>
      <c r="I45" s="90">
        <v>0.1</v>
      </c>
      <c r="J45" s="90">
        <v>0.1</v>
      </c>
      <c r="K45" s="90">
        <v>0.1</v>
      </c>
      <c r="L45" s="90">
        <v>0.1</v>
      </c>
      <c r="M45" s="76">
        <f t="shared" si="10"/>
        <v>8.0000000000000002E-3</v>
      </c>
      <c r="N45" s="76">
        <f t="shared" si="11"/>
        <v>8.0000000000000002E-3</v>
      </c>
      <c r="O45" s="76">
        <f t="shared" si="12"/>
        <v>8.0000000000000002E-3</v>
      </c>
      <c r="P45" s="469"/>
      <c r="Q45" s="469"/>
      <c r="R45" s="469"/>
      <c r="S45" s="469"/>
      <c r="T45" s="469"/>
      <c r="U45" s="469"/>
      <c r="V45" s="3"/>
      <c r="W45" s="3"/>
      <c r="X45" s="220"/>
      <c r="Y45" s="220"/>
    </row>
    <row r="46" spans="1:25" ht="15" customHeight="1">
      <c r="A46" s="329" t="s">
        <v>133</v>
      </c>
      <c r="B46" s="337" t="s">
        <v>46</v>
      </c>
      <c r="C46" s="337" t="s">
        <v>47</v>
      </c>
      <c r="D46" s="337" t="s">
        <v>48</v>
      </c>
      <c r="E46" s="73" t="s">
        <v>53</v>
      </c>
      <c r="F46" s="213">
        <v>1900</v>
      </c>
      <c r="G46" s="99">
        <v>75</v>
      </c>
      <c r="H46" s="99">
        <v>80</v>
      </c>
      <c r="I46" s="99">
        <v>80</v>
      </c>
      <c r="J46" s="99">
        <v>71</v>
      </c>
      <c r="K46" s="99">
        <v>76</v>
      </c>
      <c r="L46" s="99">
        <v>76</v>
      </c>
      <c r="M46" s="213">
        <f t="shared" si="10"/>
        <v>142.5</v>
      </c>
      <c r="N46" s="213">
        <f t="shared" si="11"/>
        <v>152</v>
      </c>
      <c r="O46" s="83">
        <f t="shared" si="12"/>
        <v>152</v>
      </c>
      <c r="P46" s="381">
        <f>SUM(M46:M54)</f>
        <v>202.74159999999998</v>
      </c>
      <c r="Q46" s="381">
        <f>SUM(N46:N54)</f>
        <v>215.44260000000003</v>
      </c>
      <c r="R46" s="381">
        <f>SUM(O46:O54)</f>
        <v>215.44260000000003</v>
      </c>
      <c r="S46" s="382">
        <f>P46*1.5</f>
        <v>304.11239999999998</v>
      </c>
      <c r="T46" s="382">
        <f>Q46*1.5</f>
        <v>323.16390000000001</v>
      </c>
      <c r="U46" s="389">
        <f>R46*1.5</f>
        <v>323.16390000000001</v>
      </c>
      <c r="V46" s="3"/>
      <c r="W46" s="3"/>
      <c r="X46" s="220"/>
      <c r="Y46" s="220"/>
    </row>
    <row r="47" spans="1:25">
      <c r="A47" s="330"/>
      <c r="B47" s="338"/>
      <c r="C47" s="338"/>
      <c r="D47" s="338"/>
      <c r="E47" s="74" t="s">
        <v>11</v>
      </c>
      <c r="F47" s="93">
        <v>160</v>
      </c>
      <c r="G47" s="81">
        <v>20</v>
      </c>
      <c r="H47" s="81">
        <v>23</v>
      </c>
      <c r="I47" s="81">
        <v>23</v>
      </c>
      <c r="J47" s="81">
        <v>17</v>
      </c>
      <c r="K47" s="81">
        <v>20</v>
      </c>
      <c r="L47" s="81">
        <v>20</v>
      </c>
      <c r="M47" s="76">
        <f t="shared" si="10"/>
        <v>3.2</v>
      </c>
      <c r="N47" s="76">
        <f t="shared" si="11"/>
        <v>3.68</v>
      </c>
      <c r="O47" s="91">
        <f t="shared" si="12"/>
        <v>3.68</v>
      </c>
      <c r="P47" s="375"/>
      <c r="Q47" s="375"/>
      <c r="R47" s="375"/>
      <c r="S47" s="378"/>
      <c r="T47" s="378"/>
      <c r="U47" s="390"/>
      <c r="V47" s="3"/>
      <c r="W47" s="3"/>
      <c r="X47" s="220"/>
      <c r="Y47" s="220"/>
    </row>
    <row r="48" spans="1:25">
      <c r="A48" s="330"/>
      <c r="B48" s="338"/>
      <c r="C48" s="338"/>
      <c r="D48" s="338"/>
      <c r="E48" s="74" t="s">
        <v>10</v>
      </c>
      <c r="F48" s="93">
        <v>169</v>
      </c>
      <c r="G48" s="81">
        <v>25</v>
      </c>
      <c r="H48" s="81">
        <v>25</v>
      </c>
      <c r="I48" s="81">
        <v>25</v>
      </c>
      <c r="J48" s="81">
        <v>20</v>
      </c>
      <c r="K48" s="81">
        <v>21</v>
      </c>
      <c r="L48" s="81">
        <v>21</v>
      </c>
      <c r="M48" s="76">
        <f t="shared" si="10"/>
        <v>4.2249999999999996</v>
      </c>
      <c r="N48" s="76">
        <f t="shared" si="11"/>
        <v>4.2249999999999996</v>
      </c>
      <c r="O48" s="91">
        <f t="shared" si="12"/>
        <v>4.2249999999999996</v>
      </c>
      <c r="P48" s="375"/>
      <c r="Q48" s="375"/>
      <c r="R48" s="375"/>
      <c r="S48" s="378"/>
      <c r="T48" s="378"/>
      <c r="U48" s="390"/>
      <c r="V48" s="3"/>
      <c r="W48" s="3"/>
      <c r="X48" s="220"/>
      <c r="Y48" s="220"/>
    </row>
    <row r="49" spans="1:25">
      <c r="A49" s="330"/>
      <c r="B49" s="338"/>
      <c r="C49" s="338"/>
      <c r="D49" s="338"/>
      <c r="E49" s="74" t="s">
        <v>71</v>
      </c>
      <c r="F49" s="93">
        <v>193</v>
      </c>
      <c r="G49" s="81">
        <v>80</v>
      </c>
      <c r="H49" s="81">
        <v>90</v>
      </c>
      <c r="I49" s="81">
        <v>90</v>
      </c>
      <c r="J49" s="81">
        <v>60</v>
      </c>
      <c r="K49" s="81">
        <v>67</v>
      </c>
      <c r="L49" s="81">
        <v>67</v>
      </c>
      <c r="M49" s="76">
        <f t="shared" si="10"/>
        <v>15.44</v>
      </c>
      <c r="N49" s="76">
        <f t="shared" si="11"/>
        <v>17.37</v>
      </c>
      <c r="O49" s="91">
        <f t="shared" si="12"/>
        <v>17.37</v>
      </c>
      <c r="P49" s="375"/>
      <c r="Q49" s="375"/>
      <c r="R49" s="375"/>
      <c r="S49" s="378"/>
      <c r="T49" s="378"/>
      <c r="U49" s="390"/>
      <c r="V49" s="3"/>
      <c r="W49" s="3"/>
      <c r="X49" s="220"/>
      <c r="Y49" s="220"/>
    </row>
    <row r="50" spans="1:25">
      <c r="A50" s="330"/>
      <c r="B50" s="338"/>
      <c r="C50" s="338"/>
      <c r="D50" s="338"/>
      <c r="E50" s="74" t="s">
        <v>82</v>
      </c>
      <c r="F50" s="93">
        <v>2965</v>
      </c>
      <c r="G50" s="81">
        <v>10</v>
      </c>
      <c r="H50" s="82">
        <v>10</v>
      </c>
      <c r="I50" s="82">
        <v>10</v>
      </c>
      <c r="J50" s="81">
        <v>7</v>
      </c>
      <c r="K50" s="82">
        <v>7</v>
      </c>
      <c r="L50" s="125">
        <v>7</v>
      </c>
      <c r="M50" s="76">
        <f t="shared" si="10"/>
        <v>29.65</v>
      </c>
      <c r="N50" s="76">
        <f t="shared" si="11"/>
        <v>29.65</v>
      </c>
      <c r="O50" s="91">
        <f t="shared" si="12"/>
        <v>29.65</v>
      </c>
      <c r="P50" s="375"/>
      <c r="Q50" s="375"/>
      <c r="R50" s="375"/>
      <c r="S50" s="378"/>
      <c r="T50" s="378"/>
      <c r="U50" s="390"/>
      <c r="V50" s="3"/>
      <c r="W50" s="3"/>
      <c r="X50" s="220"/>
      <c r="Y50" s="220"/>
    </row>
    <row r="51" spans="1:25">
      <c r="A51" s="330"/>
      <c r="B51" s="338"/>
      <c r="C51" s="338"/>
      <c r="D51" s="338"/>
      <c r="E51" s="74" t="s">
        <v>12</v>
      </c>
      <c r="F51" s="93">
        <v>791</v>
      </c>
      <c r="G51" s="81">
        <v>4</v>
      </c>
      <c r="H51" s="81">
        <v>5</v>
      </c>
      <c r="I51" s="81">
        <v>5</v>
      </c>
      <c r="J51" s="81">
        <v>4</v>
      </c>
      <c r="K51" s="81">
        <v>5</v>
      </c>
      <c r="L51" s="81">
        <v>5</v>
      </c>
      <c r="M51" s="76">
        <f t="shared" si="10"/>
        <v>3.1640000000000001</v>
      </c>
      <c r="N51" s="76">
        <f t="shared" si="11"/>
        <v>3.9550000000000001</v>
      </c>
      <c r="O51" s="91">
        <f t="shared" si="12"/>
        <v>3.9550000000000001</v>
      </c>
      <c r="P51" s="375"/>
      <c r="Q51" s="375"/>
      <c r="R51" s="375"/>
      <c r="S51" s="378"/>
      <c r="T51" s="378"/>
      <c r="U51" s="390"/>
      <c r="V51" s="3"/>
      <c r="W51" s="3"/>
      <c r="X51" s="220"/>
      <c r="Y51" s="220"/>
    </row>
    <row r="52" spans="1:25" ht="15.75">
      <c r="A52" s="330"/>
      <c r="B52" s="338"/>
      <c r="C52" s="338"/>
      <c r="D52" s="338"/>
      <c r="E52" s="75" t="s">
        <v>28</v>
      </c>
      <c r="F52" s="93">
        <v>80</v>
      </c>
      <c r="G52" s="84">
        <v>0.1</v>
      </c>
      <c r="H52" s="84">
        <v>0.1</v>
      </c>
      <c r="I52" s="84">
        <v>0.1</v>
      </c>
      <c r="J52" s="84">
        <v>0.1</v>
      </c>
      <c r="K52" s="84">
        <v>0.1</v>
      </c>
      <c r="L52" s="84">
        <v>0.1</v>
      </c>
      <c r="M52" s="76">
        <f t="shared" si="10"/>
        <v>8.0000000000000002E-3</v>
      </c>
      <c r="N52" s="76">
        <f t="shared" si="11"/>
        <v>8.0000000000000002E-3</v>
      </c>
      <c r="O52" s="91">
        <f t="shared" si="12"/>
        <v>8.0000000000000002E-3</v>
      </c>
      <c r="P52" s="375"/>
      <c r="Q52" s="375"/>
      <c r="R52" s="375"/>
      <c r="S52" s="378"/>
      <c r="T52" s="378"/>
      <c r="U52" s="390"/>
      <c r="V52" s="3"/>
      <c r="W52" s="3"/>
      <c r="X52" s="220"/>
      <c r="Y52" s="220"/>
    </row>
    <row r="53" spans="1:25">
      <c r="A53" s="330"/>
      <c r="B53" s="338"/>
      <c r="C53" s="338"/>
      <c r="D53" s="338"/>
      <c r="E53" s="74" t="s">
        <v>85</v>
      </c>
      <c r="F53" s="93">
        <v>5460</v>
      </c>
      <c r="G53" s="76">
        <v>0.01</v>
      </c>
      <c r="H53" s="76">
        <v>0.01</v>
      </c>
      <c r="I53" s="76">
        <v>0.01</v>
      </c>
      <c r="J53" s="76">
        <v>0.01</v>
      </c>
      <c r="K53" s="76">
        <v>0.01</v>
      </c>
      <c r="L53" s="76">
        <v>0.01</v>
      </c>
      <c r="M53" s="76">
        <f t="shared" si="10"/>
        <v>5.4600000000000003E-2</v>
      </c>
      <c r="N53" s="76">
        <f t="shared" si="11"/>
        <v>5.4600000000000003E-2</v>
      </c>
      <c r="O53" s="91">
        <f t="shared" si="12"/>
        <v>5.4600000000000003E-2</v>
      </c>
      <c r="P53" s="375"/>
      <c r="Q53" s="375"/>
      <c r="R53" s="375"/>
      <c r="S53" s="378"/>
      <c r="T53" s="378"/>
      <c r="U53" s="390"/>
      <c r="V53" s="3"/>
      <c r="W53" s="3"/>
      <c r="X53" s="220"/>
      <c r="Y53" s="220"/>
    </row>
    <row r="54" spans="1:25">
      <c r="A54" s="370"/>
      <c r="B54" s="339"/>
      <c r="C54" s="339"/>
      <c r="D54" s="339"/>
      <c r="E54" s="74" t="s">
        <v>59</v>
      </c>
      <c r="F54" s="93">
        <v>900</v>
      </c>
      <c r="G54" s="93">
        <v>5</v>
      </c>
      <c r="H54" s="93">
        <v>5</v>
      </c>
      <c r="I54" s="93">
        <v>5</v>
      </c>
      <c r="J54" s="93">
        <v>3</v>
      </c>
      <c r="K54" s="93">
        <v>3</v>
      </c>
      <c r="L54" s="93">
        <v>3</v>
      </c>
      <c r="M54" s="76">
        <f t="shared" si="10"/>
        <v>4.5</v>
      </c>
      <c r="N54" s="76">
        <f t="shared" si="11"/>
        <v>4.5</v>
      </c>
      <c r="O54" s="91">
        <f t="shared" si="12"/>
        <v>4.5</v>
      </c>
      <c r="P54" s="376"/>
      <c r="Q54" s="376"/>
      <c r="R54" s="376"/>
      <c r="S54" s="379"/>
      <c r="T54" s="379"/>
      <c r="U54" s="384"/>
      <c r="V54" s="3"/>
      <c r="W54" s="3"/>
      <c r="X54" s="220"/>
      <c r="Y54" s="220"/>
    </row>
    <row r="55" spans="1:25" ht="15.75">
      <c r="A55" s="329" t="s">
        <v>67</v>
      </c>
      <c r="B55" s="422" t="s">
        <v>46</v>
      </c>
      <c r="C55" s="422" t="s">
        <v>46</v>
      </c>
      <c r="D55" s="422" t="s">
        <v>46</v>
      </c>
      <c r="E55" s="75" t="s">
        <v>68</v>
      </c>
      <c r="F55" s="76">
        <v>5460</v>
      </c>
      <c r="G55" s="84">
        <v>0.1</v>
      </c>
      <c r="H55" s="84">
        <v>0.1</v>
      </c>
      <c r="I55" s="84">
        <v>0.1</v>
      </c>
      <c r="J55" s="81">
        <v>50</v>
      </c>
      <c r="K55" s="81">
        <v>50</v>
      </c>
      <c r="L55" s="81">
        <v>50</v>
      </c>
      <c r="M55" s="76">
        <f t="shared" si="10"/>
        <v>0.54600000000000004</v>
      </c>
      <c r="N55" s="76">
        <f t="shared" si="11"/>
        <v>0.54600000000000004</v>
      </c>
      <c r="O55" s="91">
        <f t="shared" si="12"/>
        <v>0.54600000000000004</v>
      </c>
      <c r="P55" s="374">
        <f>SUM(M55:M56)</f>
        <v>1.821</v>
      </c>
      <c r="Q55" s="374">
        <f>SUM(N55:N56)</f>
        <v>1.821</v>
      </c>
      <c r="R55" s="374">
        <f>SUM(O55:O56)</f>
        <v>1.821</v>
      </c>
      <c r="S55" s="374">
        <f>(P55*1.5)</f>
        <v>2.7315</v>
      </c>
      <c r="T55" s="374">
        <f>(Q55*1.5)</f>
        <v>2.7315</v>
      </c>
      <c r="U55" s="374">
        <f>(R55*1.5)</f>
        <v>2.7315</v>
      </c>
      <c r="V55" s="3"/>
      <c r="W55" s="3"/>
      <c r="X55" s="220"/>
      <c r="Y55" s="220"/>
    </row>
    <row r="56" spans="1:25" ht="15.75">
      <c r="A56" s="370"/>
      <c r="B56" s="339"/>
      <c r="C56" s="339"/>
      <c r="D56" s="339"/>
      <c r="E56" s="75" t="s">
        <v>32</v>
      </c>
      <c r="F56" s="76">
        <v>425</v>
      </c>
      <c r="G56" s="81">
        <v>3</v>
      </c>
      <c r="H56" s="81">
        <v>3</v>
      </c>
      <c r="I56" s="81">
        <v>3</v>
      </c>
      <c r="J56" s="81">
        <v>3</v>
      </c>
      <c r="K56" s="81">
        <v>3</v>
      </c>
      <c r="L56" s="81">
        <v>3</v>
      </c>
      <c r="M56" s="76">
        <f t="shared" si="10"/>
        <v>1.2749999999999999</v>
      </c>
      <c r="N56" s="76">
        <f>H56*F56/1000</f>
        <v>1.2749999999999999</v>
      </c>
      <c r="O56" s="91">
        <f t="shared" si="12"/>
        <v>1.2749999999999999</v>
      </c>
      <c r="P56" s="376"/>
      <c r="Q56" s="376"/>
      <c r="R56" s="376"/>
      <c r="S56" s="376"/>
      <c r="T56" s="376"/>
      <c r="U56" s="376"/>
      <c r="V56" s="3"/>
      <c r="W56" s="3"/>
      <c r="X56" s="220"/>
      <c r="Y56" s="220"/>
    </row>
    <row r="57" spans="1:25" ht="15.75">
      <c r="A57" s="89" t="s">
        <v>158</v>
      </c>
      <c r="B57" s="90">
        <v>120</v>
      </c>
      <c r="C57" s="90">
        <v>120</v>
      </c>
      <c r="D57" s="90">
        <v>120</v>
      </c>
      <c r="E57" s="75" t="s">
        <v>51</v>
      </c>
      <c r="F57" s="76">
        <v>751</v>
      </c>
      <c r="G57" s="81">
        <v>150</v>
      </c>
      <c r="H57" s="81">
        <v>150</v>
      </c>
      <c r="I57" s="81">
        <v>150</v>
      </c>
      <c r="J57" s="81">
        <v>120</v>
      </c>
      <c r="K57" s="81">
        <v>120</v>
      </c>
      <c r="L57" s="81">
        <v>120</v>
      </c>
      <c r="M57" s="76">
        <f>G57*F57/1000</f>
        <v>112.65</v>
      </c>
      <c r="N57" s="76">
        <f>H57*F57/1000</f>
        <v>112.65</v>
      </c>
      <c r="O57" s="76">
        <f t="shared" si="12"/>
        <v>112.65</v>
      </c>
      <c r="P57" s="77">
        <f t="shared" ref="P57:R58" si="13">SUM(M57)</f>
        <v>112.65</v>
      </c>
      <c r="Q57" s="77">
        <f t="shared" si="13"/>
        <v>112.65</v>
      </c>
      <c r="R57" s="77">
        <f t="shared" si="13"/>
        <v>112.65</v>
      </c>
      <c r="S57" s="76">
        <f t="shared" ref="S57:U58" si="14">P57*1.5</f>
        <v>168.97500000000002</v>
      </c>
      <c r="T57" s="134">
        <f t="shared" si="14"/>
        <v>168.97500000000002</v>
      </c>
      <c r="U57" s="135">
        <f t="shared" si="14"/>
        <v>168.97500000000002</v>
      </c>
      <c r="V57" s="3"/>
      <c r="W57" s="3"/>
      <c r="X57" s="220"/>
      <c r="Y57" s="220"/>
    </row>
    <row r="58" spans="1:25" ht="30">
      <c r="A58" s="92" t="s">
        <v>110</v>
      </c>
      <c r="B58" s="93">
        <v>30</v>
      </c>
      <c r="C58" s="93">
        <v>50</v>
      </c>
      <c r="D58" s="93">
        <v>50</v>
      </c>
      <c r="E58" s="94" t="s">
        <v>110</v>
      </c>
      <c r="F58" s="90">
        <v>440</v>
      </c>
      <c r="G58" s="81">
        <v>30</v>
      </c>
      <c r="H58" s="81">
        <v>50</v>
      </c>
      <c r="I58" s="81">
        <v>50</v>
      </c>
      <c r="J58" s="81">
        <v>30</v>
      </c>
      <c r="K58" s="81">
        <v>50</v>
      </c>
      <c r="L58" s="81">
        <v>50</v>
      </c>
      <c r="M58" s="76">
        <f>G58*F58/1000</f>
        <v>13.2</v>
      </c>
      <c r="N58" s="76">
        <f>H58*F58/1000</f>
        <v>22</v>
      </c>
      <c r="O58" s="76">
        <f t="shared" si="12"/>
        <v>22</v>
      </c>
      <c r="P58" s="198">
        <f t="shared" si="13"/>
        <v>13.2</v>
      </c>
      <c r="Q58" s="198">
        <f t="shared" si="13"/>
        <v>22</v>
      </c>
      <c r="R58" s="198">
        <f t="shared" si="13"/>
        <v>22</v>
      </c>
      <c r="S58" s="198">
        <f t="shared" si="14"/>
        <v>19.799999999999997</v>
      </c>
      <c r="T58" s="207">
        <f t="shared" si="14"/>
        <v>33</v>
      </c>
      <c r="U58" s="136">
        <f t="shared" si="14"/>
        <v>33</v>
      </c>
      <c r="V58" s="3"/>
      <c r="W58" s="3"/>
      <c r="X58" s="220"/>
      <c r="Y58" s="220"/>
    </row>
    <row r="59" spans="1:25" ht="15.75" thickBot="1">
      <c r="A59" s="364"/>
      <c r="B59" s="365"/>
      <c r="C59" s="365"/>
      <c r="D59" s="365"/>
      <c r="E59" s="365"/>
      <c r="F59" s="365"/>
      <c r="G59" s="365"/>
      <c r="H59" s="365"/>
      <c r="I59" s="365"/>
      <c r="J59" s="365"/>
      <c r="K59" s="365"/>
      <c r="L59" s="365"/>
      <c r="M59" s="365"/>
      <c r="N59" s="365"/>
      <c r="O59" s="475"/>
      <c r="P59" s="137">
        <f t="shared" ref="P59:U59" si="15">SUM(P42:P58)</f>
        <v>383.38960000000003</v>
      </c>
      <c r="Q59" s="137">
        <f t="shared" si="15"/>
        <v>426.46660000000008</v>
      </c>
      <c r="R59" s="137">
        <f t="shared" si="15"/>
        <v>458.38160000000005</v>
      </c>
      <c r="S59" s="137">
        <f t="shared" si="15"/>
        <v>575.08439999999996</v>
      </c>
      <c r="T59" s="137">
        <f t="shared" si="15"/>
        <v>639.69990000000007</v>
      </c>
      <c r="U59" s="137">
        <f t="shared" si="15"/>
        <v>687.57240000000002</v>
      </c>
      <c r="V59" s="3"/>
      <c r="W59" s="3"/>
      <c r="X59" s="220"/>
      <c r="Y59" s="220"/>
    </row>
    <row r="60" spans="1:25" ht="17.25" customHeight="1" thickBot="1">
      <c r="A60" s="361" t="s">
        <v>39</v>
      </c>
      <c r="B60" s="362"/>
      <c r="C60" s="362"/>
      <c r="D60" s="362"/>
      <c r="E60" s="362"/>
      <c r="F60" s="362"/>
      <c r="G60" s="362"/>
      <c r="H60" s="362"/>
      <c r="I60" s="362"/>
      <c r="J60" s="362"/>
      <c r="K60" s="362"/>
      <c r="L60" s="362"/>
      <c r="M60" s="362"/>
      <c r="N60" s="362"/>
      <c r="O60" s="363"/>
      <c r="P60" s="78"/>
      <c r="Q60" s="78"/>
      <c r="R60" s="78"/>
      <c r="S60" s="3"/>
      <c r="T60" s="3"/>
      <c r="U60" s="3"/>
      <c r="V60" s="3"/>
      <c r="W60" s="3"/>
      <c r="X60" s="220"/>
      <c r="Y60" s="220"/>
    </row>
    <row r="61" spans="1:25" ht="21" customHeight="1">
      <c r="A61" s="470" t="s">
        <v>137</v>
      </c>
      <c r="B61" s="367">
        <v>70</v>
      </c>
      <c r="C61" s="367">
        <v>90</v>
      </c>
      <c r="D61" s="367">
        <v>100</v>
      </c>
      <c r="E61" s="73" t="s">
        <v>63</v>
      </c>
      <c r="F61" s="118">
        <v>2850</v>
      </c>
      <c r="G61" s="119">
        <v>80</v>
      </c>
      <c r="H61" s="120">
        <v>98</v>
      </c>
      <c r="I61" s="119">
        <v>105</v>
      </c>
      <c r="J61" s="119">
        <v>74</v>
      </c>
      <c r="K61" s="119">
        <v>75</v>
      </c>
      <c r="L61" s="119">
        <v>98</v>
      </c>
      <c r="M61" s="213">
        <f t="shared" ref="M61:M79" si="16">G61*F61/1000</f>
        <v>228</v>
      </c>
      <c r="N61" s="213">
        <f t="shared" ref="N61:N66" si="17">I61*F61/1000</f>
        <v>299.25</v>
      </c>
      <c r="O61" s="83">
        <f t="shared" ref="O61:O79" si="18">I61*F61/1000</f>
        <v>299.25</v>
      </c>
      <c r="P61" s="381">
        <f>SUM(M61:M66)</f>
        <v>242.09400000000002</v>
      </c>
      <c r="Q61" s="381">
        <f>SUM(N61:N66)</f>
        <v>320.26800000000003</v>
      </c>
      <c r="R61" s="381">
        <f>SUM(O61:O66)</f>
        <v>320.26800000000003</v>
      </c>
      <c r="S61" s="382">
        <f>P61*1.5</f>
        <v>363.14100000000002</v>
      </c>
      <c r="T61" s="382">
        <f>Q61*1.5</f>
        <v>480.40200000000004</v>
      </c>
      <c r="U61" s="389">
        <f>R61*1.5</f>
        <v>480.40200000000004</v>
      </c>
      <c r="V61" s="3"/>
      <c r="W61" s="3"/>
      <c r="X61" s="220"/>
      <c r="Y61" s="220"/>
    </row>
    <row r="62" spans="1:25">
      <c r="A62" s="330"/>
      <c r="B62" s="368"/>
      <c r="C62" s="368"/>
      <c r="D62" s="368"/>
      <c r="E62" s="94" t="s">
        <v>41</v>
      </c>
      <c r="F62" s="77">
        <v>160</v>
      </c>
      <c r="G62" s="93">
        <v>6</v>
      </c>
      <c r="H62" s="88">
        <v>10</v>
      </c>
      <c r="I62" s="93">
        <v>10</v>
      </c>
      <c r="J62" s="93">
        <v>5</v>
      </c>
      <c r="K62" s="93">
        <v>8</v>
      </c>
      <c r="L62" s="93">
        <v>10</v>
      </c>
      <c r="M62" s="76">
        <f t="shared" si="16"/>
        <v>0.96</v>
      </c>
      <c r="N62" s="76">
        <f t="shared" si="17"/>
        <v>1.6</v>
      </c>
      <c r="O62" s="91">
        <f t="shared" si="18"/>
        <v>1.6</v>
      </c>
      <c r="P62" s="375"/>
      <c r="Q62" s="375"/>
      <c r="R62" s="375"/>
      <c r="S62" s="378"/>
      <c r="T62" s="378"/>
      <c r="U62" s="390"/>
      <c r="V62" s="3"/>
      <c r="W62" s="3"/>
      <c r="X62" s="220"/>
      <c r="Y62" s="220"/>
    </row>
    <row r="63" spans="1:25" ht="15.75" customHeight="1">
      <c r="A63" s="330"/>
      <c r="B63" s="368"/>
      <c r="C63" s="368"/>
      <c r="D63" s="368"/>
      <c r="E63" s="74" t="s">
        <v>64</v>
      </c>
      <c r="F63" s="77">
        <v>750</v>
      </c>
      <c r="G63" s="93">
        <v>13</v>
      </c>
      <c r="H63" s="88">
        <v>15</v>
      </c>
      <c r="I63" s="93">
        <v>20</v>
      </c>
      <c r="J63" s="93">
        <v>13</v>
      </c>
      <c r="K63" s="93">
        <v>15</v>
      </c>
      <c r="L63" s="93">
        <v>20</v>
      </c>
      <c r="M63" s="76">
        <f t="shared" si="16"/>
        <v>9.75</v>
      </c>
      <c r="N63" s="76">
        <f t="shared" si="17"/>
        <v>15</v>
      </c>
      <c r="O63" s="91">
        <f t="shared" si="18"/>
        <v>15</v>
      </c>
      <c r="P63" s="375"/>
      <c r="Q63" s="375"/>
      <c r="R63" s="375"/>
      <c r="S63" s="378"/>
      <c r="T63" s="378"/>
      <c r="U63" s="390"/>
      <c r="V63" s="3"/>
      <c r="W63" s="3"/>
      <c r="X63" s="220"/>
      <c r="Y63" s="220"/>
    </row>
    <row r="64" spans="1:25">
      <c r="A64" s="330"/>
      <c r="B64" s="368"/>
      <c r="C64" s="368"/>
      <c r="D64" s="368"/>
      <c r="E64" s="74" t="s">
        <v>96</v>
      </c>
      <c r="F64" s="77">
        <v>517</v>
      </c>
      <c r="G64" s="93">
        <v>5</v>
      </c>
      <c r="H64" s="88">
        <v>5</v>
      </c>
      <c r="I64" s="93">
        <v>7</v>
      </c>
      <c r="J64" s="93">
        <v>5</v>
      </c>
      <c r="K64" s="88">
        <v>5</v>
      </c>
      <c r="L64" s="93">
        <v>7</v>
      </c>
      <c r="M64" s="76">
        <f t="shared" si="16"/>
        <v>2.585</v>
      </c>
      <c r="N64" s="76">
        <f t="shared" si="17"/>
        <v>3.6190000000000002</v>
      </c>
      <c r="O64" s="91">
        <f t="shared" si="18"/>
        <v>3.6190000000000002</v>
      </c>
      <c r="P64" s="375"/>
      <c r="Q64" s="375"/>
      <c r="R64" s="375"/>
      <c r="S64" s="378"/>
      <c r="T64" s="378"/>
      <c r="U64" s="390"/>
      <c r="V64" s="3"/>
      <c r="W64" s="3"/>
      <c r="X64" s="220"/>
      <c r="Y64" s="220"/>
    </row>
    <row r="65" spans="1:25" ht="15.75">
      <c r="A65" s="330"/>
      <c r="B65" s="368"/>
      <c r="C65" s="368"/>
      <c r="D65" s="368"/>
      <c r="E65" s="75" t="s">
        <v>28</v>
      </c>
      <c r="F65" s="76">
        <v>80</v>
      </c>
      <c r="G65" s="84">
        <v>0.1</v>
      </c>
      <c r="H65" s="88">
        <v>0.1</v>
      </c>
      <c r="I65" s="84">
        <v>0.1</v>
      </c>
      <c r="J65" s="84">
        <v>0.1</v>
      </c>
      <c r="K65" s="88">
        <v>0.1</v>
      </c>
      <c r="L65" s="84">
        <v>0.1</v>
      </c>
      <c r="M65" s="76">
        <f t="shared" si="16"/>
        <v>8.0000000000000002E-3</v>
      </c>
      <c r="N65" s="76">
        <f t="shared" si="17"/>
        <v>8.0000000000000002E-3</v>
      </c>
      <c r="O65" s="91">
        <f t="shared" si="18"/>
        <v>8.0000000000000002E-3</v>
      </c>
      <c r="P65" s="375"/>
      <c r="Q65" s="375"/>
      <c r="R65" s="375"/>
      <c r="S65" s="378"/>
      <c r="T65" s="378"/>
      <c r="U65" s="390"/>
      <c r="V65" s="3"/>
      <c r="W65" s="3"/>
      <c r="X65" s="220"/>
      <c r="Y65" s="220"/>
    </row>
    <row r="66" spans="1:25" ht="15.75" customHeight="1">
      <c r="A66" s="370"/>
      <c r="B66" s="369"/>
      <c r="C66" s="369"/>
      <c r="D66" s="369"/>
      <c r="E66" s="74" t="s">
        <v>12</v>
      </c>
      <c r="F66" s="76">
        <v>791</v>
      </c>
      <c r="G66" s="81">
        <v>1</v>
      </c>
      <c r="H66" s="88">
        <v>3</v>
      </c>
      <c r="I66" s="81">
        <v>1</v>
      </c>
      <c r="J66" s="81">
        <v>1</v>
      </c>
      <c r="K66" s="88">
        <v>3</v>
      </c>
      <c r="L66" s="81">
        <v>1</v>
      </c>
      <c r="M66" s="76">
        <f t="shared" si="16"/>
        <v>0.79100000000000004</v>
      </c>
      <c r="N66" s="76">
        <f t="shared" si="17"/>
        <v>0.79100000000000004</v>
      </c>
      <c r="O66" s="91">
        <f t="shared" si="18"/>
        <v>0.79100000000000004</v>
      </c>
      <c r="P66" s="376"/>
      <c r="Q66" s="376"/>
      <c r="R66" s="376"/>
      <c r="S66" s="379"/>
      <c r="T66" s="379"/>
      <c r="U66" s="384"/>
      <c r="V66" s="3"/>
      <c r="W66" s="3"/>
      <c r="X66" s="220"/>
      <c r="Y66" s="220"/>
    </row>
    <row r="67" spans="1:25" ht="15.75" customHeight="1">
      <c r="A67" s="329" t="s">
        <v>73</v>
      </c>
      <c r="B67" s="440">
        <v>20</v>
      </c>
      <c r="C67" s="440">
        <v>20</v>
      </c>
      <c r="D67" s="440">
        <v>20</v>
      </c>
      <c r="E67" s="75" t="s">
        <v>70</v>
      </c>
      <c r="F67" s="76">
        <v>417</v>
      </c>
      <c r="G67" s="82">
        <v>10</v>
      </c>
      <c r="H67" s="82">
        <v>10</v>
      </c>
      <c r="I67" s="82">
        <v>10</v>
      </c>
      <c r="J67" s="82">
        <v>10</v>
      </c>
      <c r="K67" s="82">
        <v>10</v>
      </c>
      <c r="L67" s="82">
        <v>10</v>
      </c>
      <c r="M67" s="76">
        <f t="shared" si="16"/>
        <v>4.17</v>
      </c>
      <c r="N67" s="76">
        <f t="shared" ref="N67:N76" si="19">H67*F67/1000</f>
        <v>4.17</v>
      </c>
      <c r="O67" s="91">
        <f t="shared" si="18"/>
        <v>4.17</v>
      </c>
      <c r="P67" s="374">
        <f>SUM(M67:M70)</f>
        <v>24.462</v>
      </c>
      <c r="Q67" s="374">
        <f>SUM(N67:N70)</f>
        <v>24.462</v>
      </c>
      <c r="R67" s="374">
        <f>SUM(O67:O70)</f>
        <v>24.462</v>
      </c>
      <c r="S67" s="377">
        <f>P67*1.5</f>
        <v>36.692999999999998</v>
      </c>
      <c r="T67" s="377">
        <f>Q67*1.5</f>
        <v>36.692999999999998</v>
      </c>
      <c r="U67" s="383">
        <f>R67*1.5</f>
        <v>36.692999999999998</v>
      </c>
      <c r="V67" s="3"/>
      <c r="W67" s="3"/>
      <c r="X67" s="220"/>
      <c r="Y67" s="220"/>
    </row>
    <row r="68" spans="1:25" ht="15.75" customHeight="1">
      <c r="A68" s="330"/>
      <c r="B68" s="368"/>
      <c r="C68" s="368"/>
      <c r="D68" s="368"/>
      <c r="E68" s="75" t="s">
        <v>74</v>
      </c>
      <c r="F68" s="76">
        <v>159</v>
      </c>
      <c r="G68" s="82">
        <v>3</v>
      </c>
      <c r="H68" s="82">
        <v>3</v>
      </c>
      <c r="I68" s="82">
        <v>3</v>
      </c>
      <c r="J68" s="82">
        <v>3</v>
      </c>
      <c r="K68" s="82">
        <v>3</v>
      </c>
      <c r="L68" s="82">
        <v>3</v>
      </c>
      <c r="M68" s="76">
        <f t="shared" si="16"/>
        <v>0.47699999999999998</v>
      </c>
      <c r="N68" s="76">
        <f t="shared" si="19"/>
        <v>0.47699999999999998</v>
      </c>
      <c r="O68" s="91">
        <f t="shared" si="18"/>
        <v>0.47699999999999998</v>
      </c>
      <c r="P68" s="375"/>
      <c r="Q68" s="375"/>
      <c r="R68" s="375"/>
      <c r="S68" s="378"/>
      <c r="T68" s="378"/>
      <c r="U68" s="390"/>
      <c r="V68" s="3"/>
      <c r="W68" s="3"/>
      <c r="X68" s="220"/>
      <c r="Y68" s="220"/>
    </row>
    <row r="69" spans="1:25" ht="15.75" customHeight="1">
      <c r="A69" s="330"/>
      <c r="B69" s="368"/>
      <c r="C69" s="368"/>
      <c r="D69" s="368"/>
      <c r="E69" s="75" t="s">
        <v>14</v>
      </c>
      <c r="F69" s="76">
        <v>5260</v>
      </c>
      <c r="G69" s="82">
        <v>3</v>
      </c>
      <c r="H69" s="82">
        <v>3</v>
      </c>
      <c r="I69" s="82">
        <v>3</v>
      </c>
      <c r="J69" s="82">
        <v>3</v>
      </c>
      <c r="K69" s="82">
        <v>3</v>
      </c>
      <c r="L69" s="82">
        <v>3</v>
      </c>
      <c r="M69" s="76">
        <f t="shared" si="16"/>
        <v>15.78</v>
      </c>
      <c r="N69" s="76">
        <f t="shared" si="19"/>
        <v>15.78</v>
      </c>
      <c r="O69" s="91">
        <f t="shared" si="18"/>
        <v>15.78</v>
      </c>
      <c r="P69" s="375"/>
      <c r="Q69" s="375"/>
      <c r="R69" s="375"/>
      <c r="S69" s="378"/>
      <c r="T69" s="378"/>
      <c r="U69" s="390"/>
      <c r="V69" s="3"/>
      <c r="W69" s="3"/>
      <c r="X69" s="220"/>
      <c r="Y69" s="220"/>
    </row>
    <row r="70" spans="1:25" ht="15.75" customHeight="1" thickBot="1">
      <c r="A70" s="370"/>
      <c r="B70" s="369"/>
      <c r="C70" s="369"/>
      <c r="D70" s="369"/>
      <c r="E70" s="75" t="s">
        <v>77</v>
      </c>
      <c r="F70" s="76">
        <v>1345</v>
      </c>
      <c r="G70" s="82">
        <v>3</v>
      </c>
      <c r="H70" s="82">
        <v>3</v>
      </c>
      <c r="I70" s="82">
        <v>3</v>
      </c>
      <c r="J70" s="82">
        <v>3</v>
      </c>
      <c r="K70" s="82">
        <v>3</v>
      </c>
      <c r="L70" s="82">
        <v>3</v>
      </c>
      <c r="M70" s="76">
        <f t="shared" si="16"/>
        <v>4.0350000000000001</v>
      </c>
      <c r="N70" s="76">
        <f t="shared" si="19"/>
        <v>4.0350000000000001</v>
      </c>
      <c r="O70" s="91">
        <f t="shared" si="18"/>
        <v>4.0350000000000001</v>
      </c>
      <c r="P70" s="376"/>
      <c r="Q70" s="376"/>
      <c r="R70" s="376"/>
      <c r="S70" s="476"/>
      <c r="T70" s="476"/>
      <c r="U70" s="477"/>
      <c r="V70" s="3"/>
      <c r="W70" s="3"/>
      <c r="X70" s="220"/>
      <c r="Y70" s="220"/>
    </row>
    <row r="71" spans="1:25" ht="15.75" customHeight="1">
      <c r="A71" s="329" t="s">
        <v>135</v>
      </c>
      <c r="B71" s="404">
        <v>130</v>
      </c>
      <c r="C71" s="404">
        <v>150</v>
      </c>
      <c r="D71" s="404">
        <v>180</v>
      </c>
      <c r="E71" s="85" t="s">
        <v>136</v>
      </c>
      <c r="F71" s="76">
        <v>340</v>
      </c>
      <c r="G71" s="81">
        <v>30</v>
      </c>
      <c r="H71" s="81">
        <v>38</v>
      </c>
      <c r="I71" s="81">
        <v>45</v>
      </c>
      <c r="J71" s="81">
        <v>30</v>
      </c>
      <c r="K71" s="81">
        <v>38</v>
      </c>
      <c r="L71" s="81">
        <v>45</v>
      </c>
      <c r="M71" s="198">
        <f>G71*F71/1000</f>
        <v>10.199999999999999</v>
      </c>
      <c r="N71" s="198">
        <f>H71*F71/1000</f>
        <v>12.92</v>
      </c>
      <c r="O71" s="210">
        <f>I71*F71/1000</f>
        <v>15.3</v>
      </c>
      <c r="P71" s="374">
        <f>SUM(M17:M17)</f>
        <v>32.200000000000003</v>
      </c>
      <c r="Q71" s="374">
        <f>SUM(N17:N17)</f>
        <v>32.200000000000003</v>
      </c>
      <c r="R71" s="374">
        <f>SUM(O17:O17)</f>
        <v>32.200000000000003</v>
      </c>
      <c r="S71" s="377">
        <f>P71*1.5</f>
        <v>48.300000000000004</v>
      </c>
      <c r="T71" s="377">
        <f>Q71*1.5</f>
        <v>48.300000000000004</v>
      </c>
      <c r="U71" s="383">
        <f>R71*1.5</f>
        <v>48.300000000000004</v>
      </c>
      <c r="V71" s="3"/>
      <c r="W71" s="3"/>
      <c r="X71" s="220"/>
      <c r="Y71" s="220"/>
    </row>
    <row r="72" spans="1:25" ht="15.75" customHeight="1">
      <c r="A72" s="330"/>
      <c r="B72" s="372"/>
      <c r="C72" s="372"/>
      <c r="D72" s="372"/>
      <c r="E72" s="85" t="s">
        <v>35</v>
      </c>
      <c r="F72" s="76">
        <v>169</v>
      </c>
      <c r="G72" s="81">
        <v>60</v>
      </c>
      <c r="H72" s="81">
        <v>65</v>
      </c>
      <c r="I72" s="81">
        <v>70</v>
      </c>
      <c r="J72" s="81">
        <v>54</v>
      </c>
      <c r="K72" s="81">
        <v>59</v>
      </c>
      <c r="L72" s="81">
        <v>66</v>
      </c>
      <c r="M72" s="198">
        <f>G72*F72/1000</f>
        <v>10.14</v>
      </c>
      <c r="N72" s="198">
        <f>H72*F72/1000</f>
        <v>10.984999999999999</v>
      </c>
      <c r="O72" s="210">
        <f>I72*F72/1000</f>
        <v>11.83</v>
      </c>
      <c r="P72" s="375"/>
      <c r="Q72" s="375"/>
      <c r="R72" s="375"/>
      <c r="S72" s="378"/>
      <c r="T72" s="378"/>
      <c r="U72" s="390"/>
      <c r="V72" s="3"/>
      <c r="W72" s="3"/>
      <c r="X72" s="220"/>
      <c r="Y72" s="220"/>
    </row>
    <row r="73" spans="1:25" ht="15.75" customHeight="1">
      <c r="A73" s="330"/>
      <c r="B73" s="372"/>
      <c r="C73" s="372"/>
      <c r="D73" s="372"/>
      <c r="E73" s="86" t="s">
        <v>112</v>
      </c>
      <c r="F73" s="76">
        <v>1000</v>
      </c>
      <c r="G73" s="90">
        <v>20</v>
      </c>
      <c r="H73" s="90">
        <v>22</v>
      </c>
      <c r="I73" s="90">
        <v>24</v>
      </c>
      <c r="J73" s="90">
        <v>18</v>
      </c>
      <c r="K73" s="90">
        <v>20</v>
      </c>
      <c r="L73" s="90">
        <v>22</v>
      </c>
      <c r="M73" s="198">
        <f>G73*F73/1000</f>
        <v>20</v>
      </c>
      <c r="N73" s="198">
        <f>H73*F73/1000</f>
        <v>22</v>
      </c>
      <c r="O73" s="210">
        <f>I73*F73/1000</f>
        <v>24</v>
      </c>
      <c r="P73" s="375"/>
      <c r="Q73" s="375"/>
      <c r="R73" s="375"/>
      <c r="S73" s="378"/>
      <c r="T73" s="378"/>
      <c r="U73" s="390"/>
      <c r="V73" s="3"/>
      <c r="W73" s="3"/>
      <c r="X73" s="220"/>
      <c r="Y73" s="220"/>
    </row>
    <row r="74" spans="1:25" ht="15.75" customHeight="1">
      <c r="A74" s="330"/>
      <c r="B74" s="372"/>
      <c r="C74" s="372"/>
      <c r="D74" s="372"/>
      <c r="E74" s="87" t="s">
        <v>14</v>
      </c>
      <c r="F74" s="88">
        <v>5260</v>
      </c>
      <c r="G74" s="81">
        <v>3</v>
      </c>
      <c r="H74" s="81">
        <v>5</v>
      </c>
      <c r="I74" s="81">
        <v>7</v>
      </c>
      <c r="J74" s="81">
        <v>3</v>
      </c>
      <c r="K74" s="81">
        <v>5</v>
      </c>
      <c r="L74" s="81">
        <v>7</v>
      </c>
      <c r="M74" s="198">
        <f>G74*F74/1000</f>
        <v>15.78</v>
      </c>
      <c r="N74" s="198">
        <f>H74*F74/1000</f>
        <v>26.3</v>
      </c>
      <c r="O74" s="210">
        <f>I74*F74/1000</f>
        <v>36.82</v>
      </c>
      <c r="P74" s="375"/>
      <c r="Q74" s="375"/>
      <c r="R74" s="375"/>
      <c r="S74" s="378"/>
      <c r="T74" s="378"/>
      <c r="U74" s="390"/>
      <c r="V74" s="3"/>
      <c r="W74" s="3"/>
      <c r="X74" s="220"/>
      <c r="Y74" s="220"/>
    </row>
    <row r="75" spans="1:25" ht="15.75" customHeight="1" thickBot="1">
      <c r="A75" s="370"/>
      <c r="B75" s="373"/>
      <c r="C75" s="373"/>
      <c r="D75" s="373"/>
      <c r="E75" s="85" t="s">
        <v>28</v>
      </c>
      <c r="F75" s="76">
        <v>80</v>
      </c>
      <c r="G75" s="84">
        <v>0.1</v>
      </c>
      <c r="H75" s="84">
        <v>0.1</v>
      </c>
      <c r="I75" s="84">
        <v>0.1</v>
      </c>
      <c r="J75" s="84">
        <v>0.1</v>
      </c>
      <c r="K75" s="84">
        <v>0.1</v>
      </c>
      <c r="L75" s="84">
        <v>0.1</v>
      </c>
      <c r="M75" s="198">
        <f>G75*F75/1000</f>
        <v>8.0000000000000002E-3</v>
      </c>
      <c r="N75" s="198">
        <f>H75*F75/1000</f>
        <v>8.0000000000000002E-3</v>
      </c>
      <c r="O75" s="210">
        <f>I75*F75/1000</f>
        <v>8.0000000000000002E-3</v>
      </c>
      <c r="P75" s="376"/>
      <c r="Q75" s="376"/>
      <c r="R75" s="376"/>
      <c r="S75" s="379"/>
      <c r="T75" s="379"/>
      <c r="U75" s="384"/>
      <c r="V75" s="3"/>
      <c r="W75" s="3"/>
      <c r="X75" s="220"/>
      <c r="Y75" s="220"/>
    </row>
    <row r="76" spans="1:25" ht="34.5" customHeight="1">
      <c r="A76" s="45" t="s">
        <v>161</v>
      </c>
      <c r="B76" s="205">
        <v>20</v>
      </c>
      <c r="C76" s="205">
        <v>25</v>
      </c>
      <c r="D76" s="205">
        <v>30</v>
      </c>
      <c r="E76" s="45" t="s">
        <v>162</v>
      </c>
      <c r="F76" s="76">
        <v>1000</v>
      </c>
      <c r="G76" s="81">
        <v>22</v>
      </c>
      <c r="H76" s="81">
        <v>27</v>
      </c>
      <c r="I76" s="81">
        <v>32</v>
      </c>
      <c r="J76" s="81">
        <v>20</v>
      </c>
      <c r="K76" s="250">
        <v>25</v>
      </c>
      <c r="L76" s="250">
        <v>30</v>
      </c>
      <c r="M76" s="81">
        <f t="shared" si="16"/>
        <v>22</v>
      </c>
      <c r="N76" s="213">
        <f t="shared" si="19"/>
        <v>27</v>
      </c>
      <c r="O76" s="83">
        <f t="shared" si="18"/>
        <v>32</v>
      </c>
      <c r="P76" s="76">
        <f>M76</f>
        <v>22</v>
      </c>
      <c r="Q76" s="76">
        <f>N76</f>
        <v>27</v>
      </c>
      <c r="R76" s="76">
        <f>O76</f>
        <v>32</v>
      </c>
      <c r="S76" s="203">
        <f t="shared" ref="S76:U77" si="20">P76*1.5</f>
        <v>33</v>
      </c>
      <c r="T76" s="203">
        <f t="shared" si="20"/>
        <v>40.5</v>
      </c>
      <c r="U76" s="203">
        <f t="shared" si="20"/>
        <v>48</v>
      </c>
      <c r="V76" s="3"/>
      <c r="W76" s="3"/>
      <c r="X76" s="220"/>
      <c r="Y76" s="220"/>
    </row>
    <row r="77" spans="1:25" ht="18" customHeight="1">
      <c r="A77" s="329" t="s">
        <v>36</v>
      </c>
      <c r="B77" s="440">
        <v>200</v>
      </c>
      <c r="C77" s="440">
        <v>200</v>
      </c>
      <c r="D77" s="440">
        <v>200</v>
      </c>
      <c r="E77" s="74" t="s">
        <v>37</v>
      </c>
      <c r="F77" s="76">
        <v>751</v>
      </c>
      <c r="G77" s="90">
        <v>143</v>
      </c>
      <c r="H77" s="90">
        <v>143</v>
      </c>
      <c r="I77" s="90">
        <v>143</v>
      </c>
      <c r="J77" s="90">
        <v>100</v>
      </c>
      <c r="K77" s="90">
        <v>100</v>
      </c>
      <c r="L77" s="90">
        <v>100</v>
      </c>
      <c r="M77" s="76">
        <f>G77*F77/1000</f>
        <v>107.393</v>
      </c>
      <c r="N77" s="76">
        <f>H77*F77/1000</f>
        <v>107.393</v>
      </c>
      <c r="O77" s="91">
        <f>I77*F77/1000</f>
        <v>107.393</v>
      </c>
      <c r="P77" s="374">
        <f>SUM(M77:M78)</f>
        <v>108.66800000000001</v>
      </c>
      <c r="Q77" s="374">
        <f>SUM(N77:N78)</f>
        <v>108.66800000000001</v>
      </c>
      <c r="R77" s="374">
        <f>SUM(O77:O78)</f>
        <v>108.66800000000001</v>
      </c>
      <c r="S77" s="377">
        <f t="shared" si="20"/>
        <v>163.00200000000001</v>
      </c>
      <c r="T77" s="377">
        <f t="shared" si="20"/>
        <v>163.00200000000001</v>
      </c>
      <c r="U77" s="377">
        <f t="shared" si="20"/>
        <v>163.00200000000001</v>
      </c>
      <c r="V77" s="3"/>
      <c r="W77" s="3"/>
      <c r="X77" s="220"/>
      <c r="Y77" s="220"/>
    </row>
    <row r="78" spans="1:25">
      <c r="A78" s="370"/>
      <c r="B78" s="369"/>
      <c r="C78" s="369"/>
      <c r="D78" s="369"/>
      <c r="E78" s="116" t="s">
        <v>38</v>
      </c>
      <c r="F78" s="76">
        <v>425</v>
      </c>
      <c r="G78" s="81">
        <v>3</v>
      </c>
      <c r="H78" s="81">
        <v>3</v>
      </c>
      <c r="I78" s="81">
        <v>3</v>
      </c>
      <c r="J78" s="81">
        <v>3</v>
      </c>
      <c r="K78" s="81">
        <v>3</v>
      </c>
      <c r="L78" s="81">
        <v>3</v>
      </c>
      <c r="M78" s="76">
        <f>G78*F78/1000</f>
        <v>1.2749999999999999</v>
      </c>
      <c r="N78" s="76">
        <f>H78*F78/1000</f>
        <v>1.2749999999999999</v>
      </c>
      <c r="O78" s="91">
        <f>I78*F78/1000</f>
        <v>1.2749999999999999</v>
      </c>
      <c r="P78" s="376"/>
      <c r="Q78" s="376"/>
      <c r="R78" s="376"/>
      <c r="S78" s="379"/>
      <c r="T78" s="379"/>
      <c r="U78" s="379"/>
      <c r="V78" s="3"/>
      <c r="W78" s="3"/>
      <c r="X78" s="220"/>
      <c r="Y78" s="220"/>
    </row>
    <row r="79" spans="1:25" ht="30">
      <c r="A79" s="138" t="s">
        <v>110</v>
      </c>
      <c r="B79" s="139">
        <v>30</v>
      </c>
      <c r="C79" s="139">
        <v>50</v>
      </c>
      <c r="D79" s="139">
        <v>50</v>
      </c>
      <c r="E79" s="140" t="s">
        <v>110</v>
      </c>
      <c r="F79" s="197">
        <v>440</v>
      </c>
      <c r="G79" s="141">
        <v>30</v>
      </c>
      <c r="H79" s="141">
        <v>50</v>
      </c>
      <c r="I79" s="141">
        <v>50</v>
      </c>
      <c r="J79" s="141">
        <v>30</v>
      </c>
      <c r="K79" s="141">
        <v>50</v>
      </c>
      <c r="L79" s="141">
        <v>50</v>
      </c>
      <c r="M79" s="198">
        <f t="shared" si="16"/>
        <v>13.2</v>
      </c>
      <c r="N79" s="198">
        <f>H79*F79/1000</f>
        <v>22</v>
      </c>
      <c r="O79" s="210">
        <f t="shared" si="18"/>
        <v>22</v>
      </c>
      <c r="P79" s="76">
        <f>SUM(M79)</f>
        <v>13.2</v>
      </c>
      <c r="Q79" s="76">
        <f>SUM(N79)</f>
        <v>22</v>
      </c>
      <c r="R79" s="76">
        <f>SUM(O79)</f>
        <v>22</v>
      </c>
      <c r="S79" s="203">
        <f>P79*1.5</f>
        <v>19.799999999999997</v>
      </c>
      <c r="T79" s="203">
        <f>Q79*1.5</f>
        <v>33</v>
      </c>
      <c r="U79" s="204">
        <f>R79*1.5</f>
        <v>33</v>
      </c>
      <c r="V79" s="3"/>
      <c r="W79" s="3"/>
      <c r="X79" s="220"/>
      <c r="Y79" s="220"/>
    </row>
    <row r="80" spans="1:25" ht="15.75" thickBot="1">
      <c r="A80" s="411"/>
      <c r="B80" s="412"/>
      <c r="C80" s="412"/>
      <c r="D80" s="412"/>
      <c r="E80" s="412"/>
      <c r="F80" s="412"/>
      <c r="G80" s="412"/>
      <c r="H80" s="412"/>
      <c r="I80" s="412"/>
      <c r="J80" s="412"/>
      <c r="K80" s="412"/>
      <c r="L80" s="412"/>
      <c r="M80" s="412"/>
      <c r="N80" s="412"/>
      <c r="O80" s="478"/>
      <c r="P80" s="142">
        <f t="shared" ref="P80:U80" si="21">SUM(P61:P79)</f>
        <v>442.62400000000002</v>
      </c>
      <c r="Q80" s="143">
        <f t="shared" si="21"/>
        <v>534.59799999999996</v>
      </c>
      <c r="R80" s="143">
        <f t="shared" si="21"/>
        <v>539.59799999999996</v>
      </c>
      <c r="S80" s="143">
        <f t="shared" si="21"/>
        <v>663.93599999999992</v>
      </c>
      <c r="T80" s="143">
        <f t="shared" si="21"/>
        <v>801.89699999999993</v>
      </c>
      <c r="U80" s="144">
        <f t="shared" si="21"/>
        <v>809.39699999999993</v>
      </c>
      <c r="V80" s="3"/>
      <c r="W80" s="3"/>
      <c r="X80" s="220"/>
      <c r="Y80" s="220"/>
    </row>
    <row r="81" spans="1:25" ht="15.75" thickBot="1">
      <c r="A81" s="361" t="s">
        <v>45</v>
      </c>
      <c r="B81" s="362"/>
      <c r="C81" s="362"/>
      <c r="D81" s="362"/>
      <c r="E81" s="362"/>
      <c r="F81" s="362"/>
      <c r="G81" s="362"/>
      <c r="H81" s="362"/>
      <c r="I81" s="362"/>
      <c r="J81" s="362"/>
      <c r="K81" s="362"/>
      <c r="L81" s="362"/>
      <c r="M81" s="362"/>
      <c r="N81" s="362"/>
      <c r="O81" s="363"/>
      <c r="P81" s="78"/>
      <c r="Q81" s="78"/>
      <c r="R81" s="78"/>
      <c r="S81" s="3"/>
      <c r="T81" s="3"/>
      <c r="U81" s="3"/>
      <c r="V81" s="3"/>
      <c r="W81" s="3"/>
      <c r="X81" s="220"/>
      <c r="Y81" s="220"/>
    </row>
    <row r="82" spans="1:25" ht="15" customHeight="1">
      <c r="A82" s="470" t="s">
        <v>138</v>
      </c>
      <c r="B82" s="471">
        <v>70</v>
      </c>
      <c r="C82" s="471">
        <v>90</v>
      </c>
      <c r="D82" s="471">
        <v>100</v>
      </c>
      <c r="E82" s="98" t="s">
        <v>60</v>
      </c>
      <c r="F82" s="213">
        <v>174</v>
      </c>
      <c r="G82" s="99">
        <v>49</v>
      </c>
      <c r="H82" s="99">
        <v>63</v>
      </c>
      <c r="I82" s="99">
        <v>70</v>
      </c>
      <c r="J82" s="99">
        <v>35</v>
      </c>
      <c r="K82" s="99">
        <v>45</v>
      </c>
      <c r="L82" s="99">
        <v>50</v>
      </c>
      <c r="M82" s="76">
        <f t="shared" ref="M82:M108" si="22">G82*F82/1000</f>
        <v>8.5259999999999998</v>
      </c>
      <c r="N82" s="76">
        <f t="shared" ref="N82:N108" si="23">H82*F82/1000</f>
        <v>10.962</v>
      </c>
      <c r="O82" s="76">
        <f t="shared" ref="O82:O105" si="24">I82*F82/1000</f>
        <v>12.18</v>
      </c>
      <c r="P82" s="381">
        <f>SUM(M82:M86)</f>
        <v>31.248999999999999</v>
      </c>
      <c r="Q82" s="381">
        <f>SUM(N82:N86)</f>
        <v>39.666500000000006</v>
      </c>
      <c r="R82" s="381">
        <f>SUM(O82:O86)</f>
        <v>44.073</v>
      </c>
      <c r="S82" s="382">
        <f>P82*1.5</f>
        <v>46.8735</v>
      </c>
      <c r="T82" s="382">
        <f>Q82*1.5</f>
        <v>59.499750000000006</v>
      </c>
      <c r="U82" s="389">
        <f>R82*1.5</f>
        <v>66.109499999999997</v>
      </c>
      <c r="V82" s="3"/>
      <c r="W82" s="3"/>
      <c r="X82" s="220"/>
      <c r="Y82" s="220"/>
    </row>
    <row r="83" spans="1:25" ht="15.75" customHeight="1">
      <c r="A83" s="330"/>
      <c r="B83" s="372"/>
      <c r="C83" s="372"/>
      <c r="D83" s="372"/>
      <c r="E83" s="3" t="s">
        <v>35</v>
      </c>
      <c r="F83" s="100">
        <v>180</v>
      </c>
      <c r="G83" s="81">
        <v>21</v>
      </c>
      <c r="H83" s="81">
        <v>27</v>
      </c>
      <c r="I83" s="81">
        <v>30</v>
      </c>
      <c r="J83" s="81">
        <v>16</v>
      </c>
      <c r="K83" s="81">
        <v>21</v>
      </c>
      <c r="L83" s="81">
        <v>23</v>
      </c>
      <c r="M83" s="76">
        <f t="shared" si="22"/>
        <v>3.78</v>
      </c>
      <c r="N83" s="76">
        <f t="shared" si="23"/>
        <v>4.8600000000000003</v>
      </c>
      <c r="O83" s="76">
        <f t="shared" si="24"/>
        <v>5.4</v>
      </c>
      <c r="P83" s="375"/>
      <c r="Q83" s="375"/>
      <c r="R83" s="375"/>
      <c r="S83" s="378"/>
      <c r="T83" s="378"/>
      <c r="U83" s="390"/>
      <c r="V83" s="3"/>
      <c r="W83" s="3"/>
      <c r="X83" s="220"/>
      <c r="Y83" s="220"/>
    </row>
    <row r="84" spans="1:25" ht="15.75" customHeight="1">
      <c r="A84" s="330"/>
      <c r="B84" s="372"/>
      <c r="C84" s="372"/>
      <c r="D84" s="372"/>
      <c r="E84" s="74" t="s">
        <v>37</v>
      </c>
      <c r="F84" s="76">
        <v>751</v>
      </c>
      <c r="G84" s="81">
        <v>21</v>
      </c>
      <c r="H84" s="81">
        <v>27</v>
      </c>
      <c r="I84" s="81">
        <v>30</v>
      </c>
      <c r="J84" s="81">
        <v>15</v>
      </c>
      <c r="K84" s="81">
        <v>19</v>
      </c>
      <c r="L84" s="81">
        <v>21</v>
      </c>
      <c r="M84" s="76">
        <f t="shared" si="22"/>
        <v>15.771000000000001</v>
      </c>
      <c r="N84" s="76">
        <f t="shared" si="23"/>
        <v>20.277000000000001</v>
      </c>
      <c r="O84" s="76">
        <f t="shared" si="24"/>
        <v>22.53</v>
      </c>
      <c r="P84" s="375"/>
      <c r="Q84" s="375"/>
      <c r="R84" s="375"/>
      <c r="S84" s="378"/>
      <c r="T84" s="378"/>
      <c r="U84" s="390"/>
      <c r="V84" s="3"/>
      <c r="W84" s="3"/>
      <c r="X84" s="220"/>
      <c r="Y84" s="220"/>
    </row>
    <row r="85" spans="1:25" ht="15.75" customHeight="1">
      <c r="A85" s="330"/>
      <c r="B85" s="372"/>
      <c r="C85" s="372"/>
      <c r="D85" s="372"/>
      <c r="E85" s="74" t="s">
        <v>12</v>
      </c>
      <c r="F85" s="76">
        <v>791</v>
      </c>
      <c r="G85" s="81">
        <v>4</v>
      </c>
      <c r="H85" s="81">
        <v>4.5</v>
      </c>
      <c r="I85" s="81">
        <v>5</v>
      </c>
      <c r="J85" s="81">
        <v>4</v>
      </c>
      <c r="K85" s="81">
        <v>4.5</v>
      </c>
      <c r="L85" s="81">
        <v>5</v>
      </c>
      <c r="M85" s="76">
        <f t="shared" si="22"/>
        <v>3.1640000000000001</v>
      </c>
      <c r="N85" s="76">
        <f t="shared" si="23"/>
        <v>3.5594999999999999</v>
      </c>
      <c r="O85" s="76">
        <f t="shared" si="24"/>
        <v>3.9550000000000001</v>
      </c>
      <c r="P85" s="375"/>
      <c r="Q85" s="375"/>
      <c r="R85" s="375"/>
      <c r="S85" s="378"/>
      <c r="T85" s="378"/>
      <c r="U85" s="390"/>
      <c r="V85" s="3"/>
      <c r="W85" s="3"/>
      <c r="X85" s="220"/>
      <c r="Y85" s="220"/>
    </row>
    <row r="86" spans="1:25" ht="15.75">
      <c r="A86" s="370"/>
      <c r="B86" s="373"/>
      <c r="C86" s="373"/>
      <c r="D86" s="373"/>
      <c r="E86" s="75" t="s">
        <v>28</v>
      </c>
      <c r="F86" s="76">
        <v>80</v>
      </c>
      <c r="G86" s="84">
        <v>0.1</v>
      </c>
      <c r="H86" s="84">
        <v>0.1</v>
      </c>
      <c r="I86" s="84">
        <v>0.1</v>
      </c>
      <c r="J86" s="84">
        <v>0.1</v>
      </c>
      <c r="K86" s="84">
        <v>0.1</v>
      </c>
      <c r="L86" s="84">
        <v>0.1</v>
      </c>
      <c r="M86" s="76">
        <f t="shared" si="22"/>
        <v>8.0000000000000002E-3</v>
      </c>
      <c r="N86" s="76">
        <f t="shared" si="23"/>
        <v>8.0000000000000002E-3</v>
      </c>
      <c r="O86" s="76">
        <f t="shared" si="24"/>
        <v>8.0000000000000002E-3</v>
      </c>
      <c r="P86" s="376"/>
      <c r="Q86" s="376"/>
      <c r="R86" s="376"/>
      <c r="S86" s="379"/>
      <c r="T86" s="379"/>
      <c r="U86" s="384"/>
      <c r="V86" s="3"/>
      <c r="W86" s="3"/>
      <c r="X86" s="220"/>
      <c r="Y86" s="220"/>
    </row>
    <row r="87" spans="1:25">
      <c r="A87" s="329" t="s">
        <v>117</v>
      </c>
      <c r="B87" s="422" t="s">
        <v>46</v>
      </c>
      <c r="C87" s="422" t="s">
        <v>48</v>
      </c>
      <c r="D87" s="422" t="s">
        <v>113</v>
      </c>
      <c r="E87" s="116" t="s">
        <v>155</v>
      </c>
      <c r="F87" s="76">
        <v>4320</v>
      </c>
      <c r="G87" s="81">
        <v>50</v>
      </c>
      <c r="H87" s="81">
        <v>65</v>
      </c>
      <c r="I87" s="81">
        <v>80</v>
      </c>
      <c r="J87" s="81">
        <v>47</v>
      </c>
      <c r="K87" s="81">
        <v>58</v>
      </c>
      <c r="L87" s="81">
        <v>69</v>
      </c>
      <c r="M87" s="76">
        <f t="shared" si="22"/>
        <v>216</v>
      </c>
      <c r="N87" s="76">
        <f t="shared" si="23"/>
        <v>280.8</v>
      </c>
      <c r="O87" s="76">
        <f t="shared" si="24"/>
        <v>345.6</v>
      </c>
      <c r="P87" s="374">
        <f>SUM(M87:M94)</f>
        <v>241.03399999999999</v>
      </c>
      <c r="Q87" s="374">
        <f>SUM(N87:N94)</f>
        <v>311.14999999999992</v>
      </c>
      <c r="R87" s="374">
        <f>SUM(O87:O94)</f>
        <v>381.27899999999994</v>
      </c>
      <c r="S87" s="377">
        <f>P87*1.5</f>
        <v>361.55099999999999</v>
      </c>
      <c r="T87" s="377">
        <f>Q87*1.5</f>
        <v>466.72499999999991</v>
      </c>
      <c r="U87" s="377">
        <f>R87*1.5</f>
        <v>571.91849999999988</v>
      </c>
      <c r="V87" s="3"/>
      <c r="W87" s="3"/>
      <c r="X87" s="220"/>
      <c r="Y87" s="220"/>
    </row>
    <row r="88" spans="1:25">
      <c r="A88" s="330"/>
      <c r="B88" s="338"/>
      <c r="C88" s="338"/>
      <c r="D88" s="338"/>
      <c r="E88" s="74" t="s">
        <v>40</v>
      </c>
      <c r="F88" s="76">
        <v>193</v>
      </c>
      <c r="G88" s="81">
        <v>53</v>
      </c>
      <c r="H88" s="81">
        <v>66</v>
      </c>
      <c r="I88" s="81">
        <v>80</v>
      </c>
      <c r="J88" s="81">
        <v>40</v>
      </c>
      <c r="K88" s="81">
        <v>50</v>
      </c>
      <c r="L88" s="81">
        <v>60</v>
      </c>
      <c r="M88" s="76">
        <f t="shared" si="22"/>
        <v>10.228999999999999</v>
      </c>
      <c r="N88" s="76">
        <f t="shared" si="23"/>
        <v>12.738</v>
      </c>
      <c r="O88" s="76">
        <f t="shared" si="24"/>
        <v>15.44</v>
      </c>
      <c r="P88" s="375"/>
      <c r="Q88" s="375"/>
      <c r="R88" s="375"/>
      <c r="S88" s="378"/>
      <c r="T88" s="378"/>
      <c r="U88" s="378"/>
      <c r="V88" s="3"/>
      <c r="W88" s="3"/>
      <c r="X88" s="220"/>
      <c r="Y88" s="220"/>
    </row>
    <row r="89" spans="1:25">
      <c r="A89" s="330"/>
      <c r="B89" s="338"/>
      <c r="C89" s="338"/>
      <c r="D89" s="338"/>
      <c r="E89" s="104" t="s">
        <v>57</v>
      </c>
      <c r="F89" s="76">
        <v>289</v>
      </c>
      <c r="G89" s="81">
        <v>16</v>
      </c>
      <c r="H89" s="81">
        <v>20</v>
      </c>
      <c r="I89" s="81">
        <v>24</v>
      </c>
      <c r="J89" s="81">
        <v>16</v>
      </c>
      <c r="K89" s="81">
        <v>20</v>
      </c>
      <c r="L89" s="81">
        <v>24</v>
      </c>
      <c r="M89" s="76">
        <f t="shared" si="22"/>
        <v>4.6239999999999997</v>
      </c>
      <c r="N89" s="76">
        <f t="shared" si="23"/>
        <v>5.78</v>
      </c>
      <c r="O89" s="76">
        <f t="shared" si="24"/>
        <v>6.9359999999999999</v>
      </c>
      <c r="P89" s="375"/>
      <c r="Q89" s="375"/>
      <c r="R89" s="375"/>
      <c r="S89" s="378"/>
      <c r="T89" s="378"/>
      <c r="U89" s="378"/>
      <c r="V89" s="3"/>
      <c r="W89" s="3"/>
      <c r="X89" s="220"/>
      <c r="Y89" s="220"/>
    </row>
    <row r="90" spans="1:25" ht="18.75" customHeight="1">
      <c r="A90" s="330"/>
      <c r="B90" s="338"/>
      <c r="C90" s="338"/>
      <c r="D90" s="338"/>
      <c r="E90" s="74" t="s">
        <v>10</v>
      </c>
      <c r="F90" s="76">
        <v>180</v>
      </c>
      <c r="G90" s="81">
        <v>10</v>
      </c>
      <c r="H90" s="81">
        <v>13</v>
      </c>
      <c r="I90" s="81">
        <v>15</v>
      </c>
      <c r="J90" s="81">
        <v>8</v>
      </c>
      <c r="K90" s="81">
        <v>10</v>
      </c>
      <c r="L90" s="81">
        <v>12</v>
      </c>
      <c r="M90" s="76">
        <f t="shared" si="22"/>
        <v>1.8</v>
      </c>
      <c r="N90" s="76">
        <f t="shared" si="23"/>
        <v>2.34</v>
      </c>
      <c r="O90" s="76">
        <f t="shared" si="24"/>
        <v>2.7</v>
      </c>
      <c r="P90" s="375"/>
      <c r="Q90" s="375"/>
      <c r="R90" s="375"/>
      <c r="S90" s="378"/>
      <c r="T90" s="378"/>
      <c r="U90" s="378"/>
      <c r="V90" s="3"/>
      <c r="W90" s="3"/>
      <c r="X90" s="220"/>
      <c r="Y90" s="220"/>
    </row>
    <row r="91" spans="1:25" ht="18.75" customHeight="1">
      <c r="A91" s="330"/>
      <c r="B91" s="338"/>
      <c r="C91" s="338"/>
      <c r="D91" s="338"/>
      <c r="E91" s="74" t="s">
        <v>11</v>
      </c>
      <c r="F91" s="76">
        <v>160</v>
      </c>
      <c r="G91" s="81">
        <v>10</v>
      </c>
      <c r="H91" s="81">
        <v>12</v>
      </c>
      <c r="I91" s="81">
        <v>14</v>
      </c>
      <c r="J91" s="81">
        <v>8</v>
      </c>
      <c r="K91" s="81">
        <v>10</v>
      </c>
      <c r="L91" s="81">
        <v>12</v>
      </c>
      <c r="M91" s="76">
        <f t="shared" si="22"/>
        <v>1.6</v>
      </c>
      <c r="N91" s="76">
        <f t="shared" si="23"/>
        <v>1.92</v>
      </c>
      <c r="O91" s="76">
        <f t="shared" si="24"/>
        <v>2.2400000000000002</v>
      </c>
      <c r="P91" s="375"/>
      <c r="Q91" s="375"/>
      <c r="R91" s="375"/>
      <c r="S91" s="378"/>
      <c r="T91" s="378"/>
      <c r="U91" s="378"/>
      <c r="V91" s="3"/>
      <c r="W91" s="3"/>
      <c r="X91" s="220"/>
      <c r="Y91" s="220"/>
    </row>
    <row r="92" spans="1:25" ht="18.75" customHeight="1">
      <c r="A92" s="330"/>
      <c r="B92" s="338"/>
      <c r="C92" s="338"/>
      <c r="D92" s="338"/>
      <c r="E92" s="74" t="s">
        <v>12</v>
      </c>
      <c r="F92" s="76">
        <v>791</v>
      </c>
      <c r="G92" s="81">
        <v>3</v>
      </c>
      <c r="H92" s="81">
        <v>4</v>
      </c>
      <c r="I92" s="81">
        <v>5</v>
      </c>
      <c r="J92" s="81">
        <v>5</v>
      </c>
      <c r="K92" s="81">
        <v>5</v>
      </c>
      <c r="L92" s="81">
        <v>7</v>
      </c>
      <c r="M92" s="76">
        <f t="shared" si="22"/>
        <v>2.3730000000000002</v>
      </c>
      <c r="N92" s="76">
        <f t="shared" si="23"/>
        <v>3.1640000000000001</v>
      </c>
      <c r="O92" s="76">
        <f t="shared" si="24"/>
        <v>3.9550000000000001</v>
      </c>
      <c r="P92" s="375"/>
      <c r="Q92" s="375"/>
      <c r="R92" s="375"/>
      <c r="S92" s="378"/>
      <c r="T92" s="378"/>
      <c r="U92" s="378"/>
      <c r="V92" s="3"/>
      <c r="W92" s="3"/>
      <c r="X92" s="220"/>
      <c r="Y92" s="220"/>
    </row>
    <row r="93" spans="1:25" ht="15.75">
      <c r="A93" s="330"/>
      <c r="B93" s="338"/>
      <c r="C93" s="338"/>
      <c r="D93" s="338"/>
      <c r="E93" s="75" t="s">
        <v>28</v>
      </c>
      <c r="F93" s="76">
        <v>80</v>
      </c>
      <c r="G93" s="84">
        <v>0.1</v>
      </c>
      <c r="H93" s="84">
        <v>0.1</v>
      </c>
      <c r="I93" s="84">
        <v>0.1</v>
      </c>
      <c r="J93" s="84">
        <v>0.1</v>
      </c>
      <c r="K93" s="84">
        <v>0.1</v>
      </c>
      <c r="L93" s="84">
        <v>0.1</v>
      </c>
      <c r="M93" s="76">
        <f t="shared" si="22"/>
        <v>8.0000000000000002E-3</v>
      </c>
      <c r="N93" s="76">
        <f t="shared" si="23"/>
        <v>8.0000000000000002E-3</v>
      </c>
      <c r="O93" s="76">
        <f t="shared" si="24"/>
        <v>8.0000000000000002E-3</v>
      </c>
      <c r="P93" s="375"/>
      <c r="Q93" s="375"/>
      <c r="R93" s="375"/>
      <c r="S93" s="378"/>
      <c r="T93" s="378"/>
      <c r="U93" s="378"/>
      <c r="V93" s="3"/>
      <c r="W93" s="3"/>
      <c r="X93" s="220"/>
      <c r="Y93" s="220"/>
    </row>
    <row r="94" spans="1:25">
      <c r="A94" s="370"/>
      <c r="B94" s="339"/>
      <c r="C94" s="339"/>
      <c r="D94" s="339"/>
      <c r="E94" s="86" t="s">
        <v>118</v>
      </c>
      <c r="F94" s="76">
        <v>440</v>
      </c>
      <c r="G94" s="90">
        <v>10</v>
      </c>
      <c r="H94" s="90">
        <v>10</v>
      </c>
      <c r="I94" s="90">
        <v>10</v>
      </c>
      <c r="J94" s="90">
        <v>10</v>
      </c>
      <c r="K94" s="90">
        <v>10</v>
      </c>
      <c r="L94" s="90">
        <v>10</v>
      </c>
      <c r="M94" s="76">
        <f t="shared" si="22"/>
        <v>4.4000000000000004</v>
      </c>
      <c r="N94" s="76">
        <f t="shared" si="23"/>
        <v>4.4000000000000004</v>
      </c>
      <c r="O94" s="76">
        <f t="shared" si="24"/>
        <v>4.4000000000000004</v>
      </c>
      <c r="P94" s="376"/>
      <c r="Q94" s="376"/>
      <c r="R94" s="376"/>
      <c r="S94" s="379"/>
      <c r="T94" s="379"/>
      <c r="U94" s="379"/>
      <c r="V94" s="3"/>
      <c r="W94" s="3"/>
      <c r="X94" s="220"/>
      <c r="Y94" s="220"/>
    </row>
    <row r="95" spans="1:25">
      <c r="A95" s="329" t="s">
        <v>139</v>
      </c>
      <c r="B95" s="404">
        <v>50</v>
      </c>
      <c r="C95" s="404">
        <v>50</v>
      </c>
      <c r="D95" s="404">
        <v>50</v>
      </c>
      <c r="E95" s="145" t="s">
        <v>126</v>
      </c>
      <c r="F95" s="199">
        <v>300</v>
      </c>
      <c r="G95" s="126">
        <v>30</v>
      </c>
      <c r="H95" s="126">
        <v>30</v>
      </c>
      <c r="I95" s="126">
        <v>30</v>
      </c>
      <c r="J95" s="126">
        <v>30</v>
      </c>
      <c r="K95" s="126">
        <v>30</v>
      </c>
      <c r="L95" s="126">
        <v>30</v>
      </c>
      <c r="M95" s="199">
        <f t="shared" si="22"/>
        <v>9</v>
      </c>
      <c r="N95" s="199">
        <f t="shared" si="23"/>
        <v>9</v>
      </c>
      <c r="O95" s="211">
        <f t="shared" si="24"/>
        <v>9</v>
      </c>
      <c r="P95" s="374">
        <f>SUM(M95:M105)</f>
        <v>60.603600000000007</v>
      </c>
      <c r="Q95" s="374">
        <f>SUM(N95:N105)</f>
        <v>60.603600000000007</v>
      </c>
      <c r="R95" s="374">
        <f>SUM(O95:O105)</f>
        <v>60.603600000000007</v>
      </c>
      <c r="S95" s="377">
        <f>P95*1.5</f>
        <v>90.905400000000014</v>
      </c>
      <c r="T95" s="377">
        <f>Q95*1.5</f>
        <v>90.905400000000014</v>
      </c>
      <c r="U95" s="377">
        <f>R95*1.5</f>
        <v>90.905400000000014</v>
      </c>
      <c r="V95" s="3"/>
      <c r="W95" s="3"/>
      <c r="X95" s="220"/>
      <c r="Y95" s="220"/>
    </row>
    <row r="96" spans="1:25" ht="30">
      <c r="A96" s="330"/>
      <c r="B96" s="372"/>
      <c r="C96" s="372"/>
      <c r="D96" s="372"/>
      <c r="E96" s="208" t="s">
        <v>127</v>
      </c>
      <c r="F96" s="76">
        <v>300</v>
      </c>
      <c r="G96" s="81">
        <v>2</v>
      </c>
      <c r="H96" s="81">
        <v>2</v>
      </c>
      <c r="I96" s="81">
        <v>2</v>
      </c>
      <c r="J96" s="81">
        <v>2</v>
      </c>
      <c r="K96" s="81">
        <v>2</v>
      </c>
      <c r="L96" s="81">
        <v>2</v>
      </c>
      <c r="M96" s="199">
        <f t="shared" si="22"/>
        <v>0.6</v>
      </c>
      <c r="N96" s="199">
        <f t="shared" si="23"/>
        <v>0.6</v>
      </c>
      <c r="O96" s="211">
        <f t="shared" si="24"/>
        <v>0.6</v>
      </c>
      <c r="P96" s="375"/>
      <c r="Q96" s="375"/>
      <c r="R96" s="375"/>
      <c r="S96" s="378"/>
      <c r="T96" s="378"/>
      <c r="U96" s="378"/>
      <c r="V96" s="3"/>
      <c r="W96" s="3"/>
      <c r="X96" s="220"/>
      <c r="Y96" s="220"/>
    </row>
    <row r="97" spans="1:25">
      <c r="A97" s="330"/>
      <c r="B97" s="372"/>
      <c r="C97" s="372"/>
      <c r="D97" s="372"/>
      <c r="E97" s="208" t="s">
        <v>38</v>
      </c>
      <c r="F97" s="76">
        <v>425</v>
      </c>
      <c r="G97" s="81">
        <v>2</v>
      </c>
      <c r="H97" s="81">
        <v>2</v>
      </c>
      <c r="I97" s="81">
        <v>2</v>
      </c>
      <c r="J97" s="81">
        <v>2</v>
      </c>
      <c r="K97" s="81">
        <v>2</v>
      </c>
      <c r="L97" s="81">
        <v>2</v>
      </c>
      <c r="M97" s="199">
        <f t="shared" si="22"/>
        <v>0.85</v>
      </c>
      <c r="N97" s="199">
        <f t="shared" si="23"/>
        <v>0.85</v>
      </c>
      <c r="O97" s="211">
        <f t="shared" si="24"/>
        <v>0.85</v>
      </c>
      <c r="P97" s="375"/>
      <c r="Q97" s="375"/>
      <c r="R97" s="375"/>
      <c r="S97" s="378"/>
      <c r="T97" s="378"/>
      <c r="U97" s="378"/>
      <c r="V97" s="3"/>
      <c r="W97" s="3"/>
      <c r="X97" s="220"/>
      <c r="Y97" s="220"/>
    </row>
    <row r="98" spans="1:25">
      <c r="A98" s="330"/>
      <c r="B98" s="372"/>
      <c r="C98" s="372"/>
      <c r="D98" s="372"/>
      <c r="E98" s="208" t="s">
        <v>128</v>
      </c>
      <c r="F98" s="76">
        <v>5260</v>
      </c>
      <c r="G98" s="81">
        <v>1</v>
      </c>
      <c r="H98" s="81">
        <v>1</v>
      </c>
      <c r="I98" s="81">
        <v>1</v>
      </c>
      <c r="J98" s="81">
        <v>1</v>
      </c>
      <c r="K98" s="81">
        <v>1</v>
      </c>
      <c r="L98" s="81">
        <v>1</v>
      </c>
      <c r="M98" s="199">
        <f t="shared" si="22"/>
        <v>5.26</v>
      </c>
      <c r="N98" s="199">
        <f t="shared" si="23"/>
        <v>5.26</v>
      </c>
      <c r="O98" s="211">
        <f t="shared" si="24"/>
        <v>5.26</v>
      </c>
      <c r="P98" s="375"/>
      <c r="Q98" s="375"/>
      <c r="R98" s="375"/>
      <c r="S98" s="378"/>
      <c r="T98" s="378"/>
      <c r="U98" s="378"/>
      <c r="V98" s="3"/>
      <c r="W98" s="3"/>
      <c r="X98" s="220"/>
      <c r="Y98" s="220"/>
    </row>
    <row r="99" spans="1:25">
      <c r="A99" s="330"/>
      <c r="B99" s="372"/>
      <c r="C99" s="372"/>
      <c r="D99" s="372"/>
      <c r="E99" s="208" t="s">
        <v>132</v>
      </c>
      <c r="F99" s="76">
        <v>517</v>
      </c>
      <c r="G99" s="81">
        <v>5</v>
      </c>
      <c r="H99" s="81">
        <v>5</v>
      </c>
      <c r="I99" s="81">
        <v>5</v>
      </c>
      <c r="J99" s="81">
        <v>5</v>
      </c>
      <c r="K99" s="81">
        <v>5</v>
      </c>
      <c r="L99" s="81">
        <v>5</v>
      </c>
      <c r="M99" s="199">
        <f t="shared" si="22"/>
        <v>2.585</v>
      </c>
      <c r="N99" s="199">
        <f t="shared" si="23"/>
        <v>2.585</v>
      </c>
      <c r="O99" s="211">
        <f t="shared" si="24"/>
        <v>2.585</v>
      </c>
      <c r="P99" s="375"/>
      <c r="Q99" s="375"/>
      <c r="R99" s="375"/>
      <c r="S99" s="378"/>
      <c r="T99" s="378"/>
      <c r="U99" s="378"/>
      <c r="V99" s="3"/>
      <c r="W99" s="3"/>
      <c r="X99" s="220"/>
      <c r="Y99" s="220"/>
    </row>
    <row r="100" spans="1:25">
      <c r="A100" s="330"/>
      <c r="B100" s="372"/>
      <c r="C100" s="372"/>
      <c r="D100" s="372"/>
      <c r="E100" s="208" t="s">
        <v>61</v>
      </c>
      <c r="F100" s="76">
        <v>417</v>
      </c>
      <c r="G100" s="81">
        <v>9</v>
      </c>
      <c r="H100" s="81">
        <v>9</v>
      </c>
      <c r="I100" s="81">
        <v>9</v>
      </c>
      <c r="J100" s="81">
        <v>9</v>
      </c>
      <c r="K100" s="81">
        <v>9</v>
      </c>
      <c r="L100" s="81">
        <v>9</v>
      </c>
      <c r="M100" s="199">
        <f t="shared" si="22"/>
        <v>3.7530000000000001</v>
      </c>
      <c r="N100" s="199">
        <f t="shared" si="23"/>
        <v>3.7530000000000001</v>
      </c>
      <c r="O100" s="211">
        <f t="shared" si="24"/>
        <v>3.7530000000000001</v>
      </c>
      <c r="P100" s="375"/>
      <c r="Q100" s="375"/>
      <c r="R100" s="375"/>
      <c r="S100" s="378"/>
      <c r="T100" s="378"/>
      <c r="U100" s="378"/>
      <c r="V100" s="3"/>
      <c r="W100" s="3"/>
      <c r="X100" s="220"/>
      <c r="Y100" s="220"/>
    </row>
    <row r="101" spans="1:25">
      <c r="A101" s="330"/>
      <c r="B101" s="372"/>
      <c r="C101" s="372"/>
      <c r="D101" s="372"/>
      <c r="E101" s="208" t="s">
        <v>140</v>
      </c>
      <c r="F101" s="76">
        <v>2462</v>
      </c>
      <c r="G101" s="81">
        <v>13</v>
      </c>
      <c r="H101" s="81">
        <v>13</v>
      </c>
      <c r="I101" s="81">
        <v>13</v>
      </c>
      <c r="J101" s="81">
        <v>13</v>
      </c>
      <c r="K101" s="81">
        <v>13</v>
      </c>
      <c r="L101" s="81">
        <v>13</v>
      </c>
      <c r="M101" s="199">
        <f t="shared" si="22"/>
        <v>32.006</v>
      </c>
      <c r="N101" s="199">
        <f t="shared" si="23"/>
        <v>32.006</v>
      </c>
      <c r="O101" s="211">
        <f t="shared" si="24"/>
        <v>32.006</v>
      </c>
      <c r="P101" s="375"/>
      <c r="Q101" s="375"/>
      <c r="R101" s="375"/>
      <c r="S101" s="378"/>
      <c r="T101" s="378"/>
      <c r="U101" s="378"/>
      <c r="V101" s="3"/>
      <c r="W101" s="3"/>
      <c r="X101" s="220"/>
      <c r="Y101" s="220"/>
    </row>
    <row r="102" spans="1:25">
      <c r="A102" s="330"/>
      <c r="B102" s="372"/>
      <c r="C102" s="372"/>
      <c r="D102" s="372"/>
      <c r="E102" s="208" t="s">
        <v>129</v>
      </c>
      <c r="F102" s="76">
        <v>5895</v>
      </c>
      <c r="G102" s="81">
        <v>1</v>
      </c>
      <c r="H102" s="81">
        <v>1</v>
      </c>
      <c r="I102" s="81">
        <v>1</v>
      </c>
      <c r="J102" s="81">
        <v>1</v>
      </c>
      <c r="K102" s="81">
        <v>1</v>
      </c>
      <c r="L102" s="81">
        <v>1</v>
      </c>
      <c r="M102" s="199">
        <f t="shared" si="22"/>
        <v>5.8949999999999996</v>
      </c>
      <c r="N102" s="199">
        <f t="shared" si="23"/>
        <v>5.8949999999999996</v>
      </c>
      <c r="O102" s="211">
        <f t="shared" si="24"/>
        <v>5.8949999999999996</v>
      </c>
      <c r="P102" s="375"/>
      <c r="Q102" s="375"/>
      <c r="R102" s="375"/>
      <c r="S102" s="378"/>
      <c r="T102" s="378"/>
      <c r="U102" s="378"/>
      <c r="V102" s="3"/>
      <c r="W102" s="3"/>
      <c r="X102" s="220"/>
      <c r="Y102" s="220"/>
    </row>
    <row r="103" spans="1:25">
      <c r="A103" s="330"/>
      <c r="B103" s="372"/>
      <c r="C103" s="372"/>
      <c r="D103" s="372"/>
      <c r="E103" s="208" t="s">
        <v>130</v>
      </c>
      <c r="F103" s="76">
        <v>80</v>
      </c>
      <c r="G103" s="84">
        <v>0.1</v>
      </c>
      <c r="H103" s="84">
        <v>0.1</v>
      </c>
      <c r="I103" s="84">
        <v>0.1</v>
      </c>
      <c r="J103" s="84">
        <v>0.1</v>
      </c>
      <c r="K103" s="84">
        <v>0.1</v>
      </c>
      <c r="L103" s="84">
        <v>0.1</v>
      </c>
      <c r="M103" s="199">
        <f t="shared" si="22"/>
        <v>8.0000000000000002E-3</v>
      </c>
      <c r="N103" s="199">
        <f t="shared" si="23"/>
        <v>8.0000000000000002E-3</v>
      </c>
      <c r="O103" s="211">
        <f t="shared" si="24"/>
        <v>8.0000000000000002E-3</v>
      </c>
      <c r="P103" s="375"/>
      <c r="Q103" s="375"/>
      <c r="R103" s="375"/>
      <c r="S103" s="378"/>
      <c r="T103" s="378"/>
      <c r="U103" s="378"/>
      <c r="V103" s="3"/>
      <c r="W103" s="3"/>
      <c r="X103" s="220"/>
      <c r="Y103" s="220"/>
    </row>
    <row r="104" spans="1:25">
      <c r="A104" s="330"/>
      <c r="B104" s="372"/>
      <c r="C104" s="372"/>
      <c r="D104" s="372"/>
      <c r="E104" s="208" t="s">
        <v>131</v>
      </c>
      <c r="F104" s="76">
        <v>4320</v>
      </c>
      <c r="G104" s="76">
        <v>0.03</v>
      </c>
      <c r="H104" s="76">
        <v>0.03</v>
      </c>
      <c r="I104" s="76">
        <v>0.03</v>
      </c>
      <c r="J104" s="76">
        <v>0.03</v>
      </c>
      <c r="K104" s="76">
        <v>0.03</v>
      </c>
      <c r="L104" s="76">
        <v>0.03</v>
      </c>
      <c r="M104" s="199">
        <f t="shared" si="22"/>
        <v>0.12959999999999999</v>
      </c>
      <c r="N104" s="199">
        <f t="shared" si="23"/>
        <v>0.12959999999999999</v>
      </c>
      <c r="O104" s="211">
        <f t="shared" si="24"/>
        <v>0.12959999999999999</v>
      </c>
      <c r="P104" s="375"/>
      <c r="Q104" s="375"/>
      <c r="R104" s="375"/>
      <c r="S104" s="378"/>
      <c r="T104" s="378"/>
      <c r="U104" s="378"/>
      <c r="V104" s="3"/>
      <c r="W104" s="3"/>
      <c r="X104" s="220"/>
      <c r="Y104" s="220"/>
    </row>
    <row r="105" spans="1:25">
      <c r="A105" s="370"/>
      <c r="B105" s="373"/>
      <c r="C105" s="373"/>
      <c r="D105" s="373"/>
      <c r="E105" s="208" t="s">
        <v>132</v>
      </c>
      <c r="F105" s="76">
        <v>517</v>
      </c>
      <c r="G105" s="81">
        <v>1</v>
      </c>
      <c r="H105" s="81">
        <v>1</v>
      </c>
      <c r="I105" s="81">
        <v>1</v>
      </c>
      <c r="J105" s="81">
        <v>1</v>
      </c>
      <c r="K105" s="81">
        <v>1</v>
      </c>
      <c r="L105" s="81">
        <v>1</v>
      </c>
      <c r="M105" s="199">
        <f t="shared" si="22"/>
        <v>0.51700000000000002</v>
      </c>
      <c r="N105" s="199">
        <f t="shared" si="23"/>
        <v>0.51700000000000002</v>
      </c>
      <c r="O105" s="211">
        <f t="shared" si="24"/>
        <v>0.51700000000000002</v>
      </c>
      <c r="P105" s="376"/>
      <c r="Q105" s="376"/>
      <c r="R105" s="376"/>
      <c r="S105" s="379"/>
      <c r="T105" s="379"/>
      <c r="U105" s="379"/>
      <c r="V105" s="3"/>
      <c r="W105" s="3"/>
      <c r="X105" s="220"/>
      <c r="Y105" s="220"/>
    </row>
    <row r="106" spans="1:25" ht="15.75">
      <c r="A106" s="329" t="s">
        <v>97</v>
      </c>
      <c r="B106" s="404">
        <v>200</v>
      </c>
      <c r="C106" s="404">
        <v>200</v>
      </c>
      <c r="D106" s="404">
        <v>200</v>
      </c>
      <c r="E106" s="75" t="s">
        <v>42</v>
      </c>
      <c r="F106" s="76">
        <v>1488</v>
      </c>
      <c r="G106" s="81">
        <v>20</v>
      </c>
      <c r="H106" s="81">
        <v>20</v>
      </c>
      <c r="I106" s="81">
        <v>20</v>
      </c>
      <c r="J106" s="81">
        <v>20</v>
      </c>
      <c r="K106" s="81">
        <v>20</v>
      </c>
      <c r="L106" s="81">
        <v>20</v>
      </c>
      <c r="M106" s="198">
        <f t="shared" si="22"/>
        <v>29.76</v>
      </c>
      <c r="N106" s="76">
        <f t="shared" si="23"/>
        <v>29.76</v>
      </c>
      <c r="O106" s="91">
        <f>G106*F106/1000</f>
        <v>29.76</v>
      </c>
      <c r="P106" s="374">
        <f>SUM(M106:M107)</f>
        <v>33.160000000000004</v>
      </c>
      <c r="Q106" s="374">
        <f>SUM(N106:N107)</f>
        <v>33.160000000000004</v>
      </c>
      <c r="R106" s="374">
        <f>SUM(O106:O107)</f>
        <v>33.160000000000004</v>
      </c>
      <c r="S106" s="377">
        <f>P106*1.5</f>
        <v>49.740000000000009</v>
      </c>
      <c r="T106" s="377">
        <f>Q106*1.5</f>
        <v>49.740000000000009</v>
      </c>
      <c r="U106" s="383">
        <f>R106*1.5</f>
        <v>49.740000000000009</v>
      </c>
      <c r="V106" s="3"/>
      <c r="W106" s="3"/>
      <c r="X106" s="220"/>
      <c r="Y106" s="220"/>
    </row>
    <row r="107" spans="1:25" ht="15.75">
      <c r="A107" s="370"/>
      <c r="B107" s="373"/>
      <c r="C107" s="373"/>
      <c r="D107" s="373"/>
      <c r="E107" s="75" t="s">
        <v>38</v>
      </c>
      <c r="F107" s="76">
        <v>425</v>
      </c>
      <c r="G107" s="81">
        <v>8</v>
      </c>
      <c r="H107" s="81">
        <v>8</v>
      </c>
      <c r="I107" s="81">
        <v>8</v>
      </c>
      <c r="J107" s="81">
        <v>8</v>
      </c>
      <c r="K107" s="81">
        <v>8</v>
      </c>
      <c r="L107" s="81">
        <v>8</v>
      </c>
      <c r="M107" s="198">
        <f t="shared" si="22"/>
        <v>3.4</v>
      </c>
      <c r="N107" s="76">
        <f t="shared" si="23"/>
        <v>3.4</v>
      </c>
      <c r="O107" s="91">
        <f>G107*F107/1000</f>
        <v>3.4</v>
      </c>
      <c r="P107" s="376"/>
      <c r="Q107" s="376"/>
      <c r="R107" s="376"/>
      <c r="S107" s="379"/>
      <c r="T107" s="379"/>
      <c r="U107" s="384"/>
      <c r="V107" s="3"/>
      <c r="W107" s="3"/>
      <c r="X107" s="220"/>
      <c r="Y107" s="220"/>
    </row>
    <row r="108" spans="1:25" ht="30">
      <c r="A108" s="92" t="s">
        <v>110</v>
      </c>
      <c r="B108" s="93">
        <v>30</v>
      </c>
      <c r="C108" s="93">
        <v>50</v>
      </c>
      <c r="D108" s="93">
        <v>50</v>
      </c>
      <c r="E108" s="94" t="s">
        <v>110</v>
      </c>
      <c r="F108" s="90">
        <v>440</v>
      </c>
      <c r="G108" s="81">
        <v>30</v>
      </c>
      <c r="H108" s="81">
        <v>50</v>
      </c>
      <c r="I108" s="81">
        <v>50</v>
      </c>
      <c r="J108" s="81">
        <v>30</v>
      </c>
      <c r="K108" s="81">
        <v>50</v>
      </c>
      <c r="L108" s="81">
        <v>50</v>
      </c>
      <c r="M108" s="199">
        <f t="shared" si="22"/>
        <v>13.2</v>
      </c>
      <c r="N108" s="199">
        <f t="shared" si="23"/>
        <v>22</v>
      </c>
      <c r="O108" s="211">
        <f>I108*F108/1000</f>
        <v>22</v>
      </c>
      <c r="P108" s="76">
        <f>SUM(M108)</f>
        <v>13.2</v>
      </c>
      <c r="Q108" s="76">
        <f>SUM(N108)</f>
        <v>22</v>
      </c>
      <c r="R108" s="76">
        <f>SUM(O108)</f>
        <v>22</v>
      </c>
      <c r="S108" s="76">
        <f>P108*1.5</f>
        <v>19.799999999999997</v>
      </c>
      <c r="T108" s="76">
        <f>Q108*1.5</f>
        <v>33</v>
      </c>
      <c r="U108" s="76">
        <f>R108*1.5</f>
        <v>33</v>
      </c>
      <c r="V108" s="3"/>
      <c r="W108" s="3"/>
      <c r="X108" s="220"/>
      <c r="Y108" s="220"/>
    </row>
    <row r="109" spans="1:25" ht="15.75" thickBot="1">
      <c r="A109" s="408"/>
      <c r="B109" s="409"/>
      <c r="C109" s="409"/>
      <c r="D109" s="409"/>
      <c r="E109" s="409"/>
      <c r="F109" s="409"/>
      <c r="G109" s="409"/>
      <c r="H109" s="409"/>
      <c r="I109" s="409"/>
      <c r="J109" s="409"/>
      <c r="K109" s="409"/>
      <c r="L109" s="409"/>
      <c r="M109" s="409"/>
      <c r="N109" s="409"/>
      <c r="O109" s="410"/>
      <c r="P109" s="127">
        <f t="shared" ref="P109:U109" si="25">SUM(P82:P108)</f>
        <v>379.24660000000006</v>
      </c>
      <c r="Q109" s="127">
        <f t="shared" si="25"/>
        <v>466.58009999999996</v>
      </c>
      <c r="R109" s="127">
        <f t="shared" si="25"/>
        <v>541.11559999999997</v>
      </c>
      <c r="S109" s="127">
        <f t="shared" si="25"/>
        <v>568.86989999999992</v>
      </c>
      <c r="T109" s="127">
        <f t="shared" si="25"/>
        <v>699.87014999999985</v>
      </c>
      <c r="U109" s="127">
        <f t="shared" si="25"/>
        <v>811.6733999999999</v>
      </c>
      <c r="V109" s="3"/>
      <c r="W109" s="3"/>
      <c r="X109" s="220"/>
      <c r="Y109" s="220"/>
    </row>
    <row r="110" spans="1:25" ht="15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"/>
      <c r="Q110" s="3"/>
      <c r="R110" s="3"/>
      <c r="S110" s="3"/>
      <c r="T110" s="3"/>
      <c r="U110" s="220"/>
      <c r="V110" s="220"/>
      <c r="W110" s="220"/>
      <c r="X110" s="220"/>
      <c r="Y110" s="220"/>
    </row>
    <row r="111" spans="1:25">
      <c r="A111" s="220"/>
      <c r="B111" s="220"/>
      <c r="C111" s="220"/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</row>
    <row r="112" spans="1:25">
      <c r="A112" s="220"/>
      <c r="B112" s="220"/>
      <c r="C112" s="220"/>
      <c r="D112" s="220"/>
      <c r="E112" s="220"/>
      <c r="F112" s="220"/>
      <c r="G112" s="220"/>
      <c r="H112" s="220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</row>
    <row r="113" spans="1:25">
      <c r="A113" s="220"/>
      <c r="B113" s="220"/>
      <c r="C113" s="220"/>
      <c r="D113" s="220"/>
      <c r="E113" s="220"/>
      <c r="F113" s="220"/>
      <c r="G113" s="220"/>
      <c r="H113" s="220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</row>
    <row r="114" spans="1:25">
      <c r="A114" s="220"/>
      <c r="B114" s="220"/>
      <c r="C114" s="220"/>
      <c r="D114" s="220"/>
      <c r="E114" s="220"/>
      <c r="F114" s="220"/>
      <c r="G114" s="220"/>
      <c r="H114" s="220"/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</row>
  </sheetData>
  <mergeCells count="190">
    <mergeCell ref="U106:U107"/>
    <mergeCell ref="A109:O109"/>
    <mergeCell ref="R95:R105"/>
    <mergeCell ref="S95:S105"/>
    <mergeCell ref="T95:T105"/>
    <mergeCell ref="U95:U105"/>
    <mergeCell ref="A106:A107"/>
    <mergeCell ref="B106:B107"/>
    <mergeCell ref="C106:C107"/>
    <mergeCell ref="D106:D107"/>
    <mergeCell ref="P106:P107"/>
    <mergeCell ref="Q106:Q107"/>
    <mergeCell ref="A95:A105"/>
    <mergeCell ref="B95:B105"/>
    <mergeCell ref="C95:C105"/>
    <mergeCell ref="D95:D105"/>
    <mergeCell ref="P95:P105"/>
    <mergeCell ref="Q95:Q105"/>
    <mergeCell ref="R106:R107"/>
    <mergeCell ref="S106:S107"/>
    <mergeCell ref="T106:T107"/>
    <mergeCell ref="S77:S78"/>
    <mergeCell ref="T77:T78"/>
    <mergeCell ref="R82:R86"/>
    <mergeCell ref="S82:S86"/>
    <mergeCell ref="T82:T86"/>
    <mergeCell ref="U82:U86"/>
    <mergeCell ref="A87:A94"/>
    <mergeCell ref="B87:B94"/>
    <mergeCell ref="C87:C94"/>
    <mergeCell ref="D87:D94"/>
    <mergeCell ref="P87:P94"/>
    <mergeCell ref="Q87:Q94"/>
    <mergeCell ref="A82:A86"/>
    <mergeCell ref="B82:B86"/>
    <mergeCell ref="C82:C86"/>
    <mergeCell ref="D82:D86"/>
    <mergeCell ref="P82:P86"/>
    <mergeCell ref="Q82:Q86"/>
    <mergeCell ref="R87:R94"/>
    <mergeCell ref="S87:S94"/>
    <mergeCell ref="T87:T94"/>
    <mergeCell ref="U87:U94"/>
    <mergeCell ref="R67:R70"/>
    <mergeCell ref="S67:S70"/>
    <mergeCell ref="T67:T70"/>
    <mergeCell ref="U67:U70"/>
    <mergeCell ref="U77:U78"/>
    <mergeCell ref="A80:O80"/>
    <mergeCell ref="A81:O81"/>
    <mergeCell ref="R14:R16"/>
    <mergeCell ref="S14:S16"/>
    <mergeCell ref="T14:T16"/>
    <mergeCell ref="U14:U16"/>
    <mergeCell ref="A77:A78"/>
    <mergeCell ref="B77:B78"/>
    <mergeCell ref="C77:C78"/>
    <mergeCell ref="D77:D78"/>
    <mergeCell ref="P77:P78"/>
    <mergeCell ref="Q77:Q78"/>
    <mergeCell ref="A14:A16"/>
    <mergeCell ref="B14:B16"/>
    <mergeCell ref="C14:C16"/>
    <mergeCell ref="D14:D16"/>
    <mergeCell ref="P14:P16"/>
    <mergeCell ref="Q14:Q16"/>
    <mergeCell ref="R77:R78"/>
    <mergeCell ref="R71:R75"/>
    <mergeCell ref="S71:S75"/>
    <mergeCell ref="T71:T75"/>
    <mergeCell ref="U71:U75"/>
    <mergeCell ref="A17:A19"/>
    <mergeCell ref="B17:B19"/>
    <mergeCell ref="C17:C19"/>
    <mergeCell ref="D17:D19"/>
    <mergeCell ref="P17:P19"/>
    <mergeCell ref="Q17:Q19"/>
    <mergeCell ref="R34:R36"/>
    <mergeCell ref="S34:S36"/>
    <mergeCell ref="T34:T36"/>
    <mergeCell ref="U34:U36"/>
    <mergeCell ref="A37:A38"/>
    <mergeCell ref="B37:B38"/>
    <mergeCell ref="C37:C38"/>
    <mergeCell ref="D37:D38"/>
    <mergeCell ref="R61:R66"/>
    <mergeCell ref="S61:S66"/>
    <mergeCell ref="T61:T66"/>
    <mergeCell ref="U61:U66"/>
    <mergeCell ref="A67:A70"/>
    <mergeCell ref="B67:B70"/>
    <mergeCell ref="A71:A75"/>
    <mergeCell ref="B71:B75"/>
    <mergeCell ref="C71:C75"/>
    <mergeCell ref="D71:D75"/>
    <mergeCell ref="P71:P75"/>
    <mergeCell ref="Q71:Q75"/>
    <mergeCell ref="A7:A13"/>
    <mergeCell ref="B7:B13"/>
    <mergeCell ref="C7:C13"/>
    <mergeCell ref="D7:D13"/>
    <mergeCell ref="P7:P13"/>
    <mergeCell ref="Q7:Q13"/>
    <mergeCell ref="A59:O59"/>
    <mergeCell ref="A60:O60"/>
    <mergeCell ref="C67:C70"/>
    <mergeCell ref="D67:D70"/>
    <mergeCell ref="P67:P70"/>
    <mergeCell ref="Q67:Q70"/>
    <mergeCell ref="A61:A66"/>
    <mergeCell ref="B61:B66"/>
    <mergeCell ref="C61:C66"/>
    <mergeCell ref="D61:D66"/>
    <mergeCell ref="P61:P66"/>
    <mergeCell ref="Q61:Q66"/>
    <mergeCell ref="B46:B54"/>
    <mergeCell ref="C46:C54"/>
    <mergeCell ref="D46:D54"/>
    <mergeCell ref="P46:P54"/>
    <mergeCell ref="Q46:Q54"/>
    <mergeCell ref="R55:R56"/>
    <mergeCell ref="A40:O40"/>
    <mergeCell ref="A41:U41"/>
    <mergeCell ref="P37:P38"/>
    <mergeCell ref="Q37:Q38"/>
    <mergeCell ref="U55:U56"/>
    <mergeCell ref="S55:S56"/>
    <mergeCell ref="T55:T56"/>
    <mergeCell ref="R46:R54"/>
    <mergeCell ref="S46:S54"/>
    <mergeCell ref="T46:T54"/>
    <mergeCell ref="U46:U54"/>
    <mergeCell ref="A55:A56"/>
    <mergeCell ref="B55:B56"/>
    <mergeCell ref="C55:C56"/>
    <mergeCell ref="D55:D56"/>
    <mergeCell ref="P55:P56"/>
    <mergeCell ref="Q55:Q56"/>
    <mergeCell ref="A46:A54"/>
    <mergeCell ref="B24:B33"/>
    <mergeCell ref="C24:C33"/>
    <mergeCell ref="D24:D33"/>
    <mergeCell ref="P24:P33"/>
    <mergeCell ref="Q24:Q33"/>
    <mergeCell ref="R37:R38"/>
    <mergeCell ref="S37:S38"/>
    <mergeCell ref="T37:T38"/>
    <mergeCell ref="U37:U38"/>
    <mergeCell ref="R24:R33"/>
    <mergeCell ref="S24:S33"/>
    <mergeCell ref="T24:T33"/>
    <mergeCell ref="U24:U33"/>
    <mergeCell ref="B34:B36"/>
    <mergeCell ref="C34:C36"/>
    <mergeCell ref="D34:D36"/>
    <mergeCell ref="P34:P36"/>
    <mergeCell ref="Q34:Q36"/>
    <mergeCell ref="A5:O5"/>
    <mergeCell ref="A6:O6"/>
    <mergeCell ref="A42:A45"/>
    <mergeCell ref="B42:B45"/>
    <mergeCell ref="C42:C45"/>
    <mergeCell ref="D42:D45"/>
    <mergeCell ref="P42:P45"/>
    <mergeCell ref="Q42:Q45"/>
    <mergeCell ref="R42:R45"/>
    <mergeCell ref="A22:O22"/>
    <mergeCell ref="A23:U23"/>
    <mergeCell ref="A34:A36"/>
    <mergeCell ref="A24:A33"/>
    <mergeCell ref="R7:R13"/>
    <mergeCell ref="S7:S13"/>
    <mergeCell ref="T7:T13"/>
    <mergeCell ref="U7:U13"/>
    <mergeCell ref="R17:R19"/>
    <mergeCell ref="S17:S19"/>
    <mergeCell ref="T17:T19"/>
    <mergeCell ref="U17:U19"/>
    <mergeCell ref="S42:S45"/>
    <mergeCell ref="T42:T45"/>
    <mergeCell ref="U42:U45"/>
    <mergeCell ref="A3:A4"/>
    <mergeCell ref="B3:D3"/>
    <mergeCell ref="E3:E4"/>
    <mergeCell ref="F3:F4"/>
    <mergeCell ref="G3:I3"/>
    <mergeCell ref="J3:L3"/>
    <mergeCell ref="M3:O3"/>
    <mergeCell ref="P3:R3"/>
    <mergeCell ref="S3:U3"/>
  </mergeCells>
  <pageMargins left="0.31496062992125984" right="0.31496062992125984" top="0.15748031496062992" bottom="0.19685039370078741" header="0.31496062992125984" footer="0.31496062992125984"/>
  <pageSetup paperSize="9" scale="59" orientation="landscape" r:id="rId1"/>
  <rowBreaks count="1" manualBreakCount="1">
    <brk id="58" max="20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Y117"/>
  <sheetViews>
    <sheetView view="pageBreakPreview" zoomScale="98" zoomScaleNormal="98" zoomScaleSheetLayoutView="98" workbookViewId="0">
      <selection activeCell="G104" sqref="G104:L104"/>
    </sheetView>
  </sheetViews>
  <sheetFormatPr defaultRowHeight="15" outlineLevelCol="1"/>
  <cols>
    <col min="1" max="1" width="24.25" customWidth="1"/>
    <col min="2" max="2" width="8" customWidth="1"/>
    <col min="4" max="4" width="8" customWidth="1"/>
    <col min="5" max="5" width="27.125" customWidth="1"/>
    <col min="6" max="6" width="10.375" customWidth="1"/>
    <col min="7" max="8" width="8" customWidth="1"/>
    <col min="9" max="9" width="9" customWidth="1"/>
    <col min="10" max="10" width="7.375" customWidth="1"/>
    <col min="11" max="11" width="7.875" customWidth="1"/>
    <col min="12" max="12" width="8.25" customWidth="1"/>
    <col min="13" max="13" width="7.875" customWidth="1" outlineLevel="1"/>
    <col min="14" max="15" width="9.125" customWidth="1" outlineLevel="1"/>
    <col min="16" max="16" width="7.75" customWidth="1" outlineLevel="1"/>
    <col min="17" max="18" width="9.125" customWidth="1" outlineLevel="1"/>
    <col min="19" max="19" width="7.75" customWidth="1" outlineLevel="1"/>
    <col min="20" max="20" width="9.25" customWidth="1" outlineLevel="1"/>
    <col min="21" max="21" width="9.75" customWidth="1" outlineLevel="1"/>
  </cols>
  <sheetData>
    <row r="1" spans="1:25">
      <c r="A1" s="79" t="s">
        <v>149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220"/>
      <c r="W1" s="220"/>
      <c r="X1" s="220"/>
      <c r="Y1" s="220"/>
    </row>
    <row r="2" spans="1:25" ht="15.75" thickBot="1">
      <c r="A2" s="79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220"/>
      <c r="W2" s="220"/>
      <c r="X2" s="220"/>
      <c r="Y2" s="220"/>
    </row>
    <row r="3" spans="1:25" ht="27.75" customHeight="1">
      <c r="A3" s="391" t="s">
        <v>0</v>
      </c>
      <c r="B3" s="393" t="s">
        <v>1</v>
      </c>
      <c r="C3" s="393"/>
      <c r="D3" s="393"/>
      <c r="E3" s="393" t="s">
        <v>2</v>
      </c>
      <c r="F3" s="396" t="s">
        <v>3</v>
      </c>
      <c r="G3" s="393" t="s">
        <v>4</v>
      </c>
      <c r="H3" s="393"/>
      <c r="I3" s="393"/>
      <c r="J3" s="393" t="s">
        <v>5</v>
      </c>
      <c r="K3" s="393"/>
      <c r="L3" s="393"/>
      <c r="M3" s="393" t="s">
        <v>108</v>
      </c>
      <c r="N3" s="393"/>
      <c r="O3" s="393"/>
      <c r="P3" s="385" t="s">
        <v>6</v>
      </c>
      <c r="Q3" s="385"/>
      <c r="R3" s="386"/>
      <c r="S3" s="387" t="s">
        <v>109</v>
      </c>
      <c r="T3" s="387"/>
      <c r="U3" s="388"/>
      <c r="V3" s="220"/>
      <c r="W3" s="220"/>
      <c r="X3" s="220"/>
      <c r="Y3" s="220"/>
    </row>
    <row r="4" spans="1:25" ht="29.25" thickBot="1">
      <c r="A4" s="392"/>
      <c r="B4" s="212" t="s">
        <v>13</v>
      </c>
      <c r="C4" s="212" t="s">
        <v>7</v>
      </c>
      <c r="D4" s="212" t="s">
        <v>8</v>
      </c>
      <c r="E4" s="486"/>
      <c r="F4" s="397"/>
      <c r="G4" s="212" t="s">
        <v>13</v>
      </c>
      <c r="H4" s="212" t="s">
        <v>7</v>
      </c>
      <c r="I4" s="212" t="s">
        <v>8</v>
      </c>
      <c r="J4" s="212" t="s">
        <v>13</v>
      </c>
      <c r="K4" s="212" t="s">
        <v>7</v>
      </c>
      <c r="L4" s="212" t="s">
        <v>8</v>
      </c>
      <c r="M4" s="212" t="s">
        <v>13</v>
      </c>
      <c r="N4" s="212" t="s">
        <v>7</v>
      </c>
      <c r="O4" s="80" t="s">
        <v>8</v>
      </c>
      <c r="P4" s="212" t="s">
        <v>13</v>
      </c>
      <c r="Q4" s="212" t="s">
        <v>7</v>
      </c>
      <c r="R4" s="80" t="s">
        <v>8</v>
      </c>
      <c r="S4" s="212" t="s">
        <v>13</v>
      </c>
      <c r="T4" s="212" t="s">
        <v>7</v>
      </c>
      <c r="U4" s="80" t="s">
        <v>8</v>
      </c>
      <c r="V4" s="220"/>
      <c r="W4" s="220"/>
      <c r="X4" s="220"/>
      <c r="Y4" s="220"/>
    </row>
    <row r="5" spans="1:25" ht="15.75" thickBot="1">
      <c r="A5" s="482" t="s">
        <v>111</v>
      </c>
      <c r="B5" s="483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483"/>
      <c r="S5" s="483"/>
      <c r="T5" s="483"/>
      <c r="U5" s="484"/>
      <c r="V5" s="220"/>
      <c r="W5" s="220"/>
      <c r="X5" s="220"/>
      <c r="Y5" s="220"/>
    </row>
    <row r="6" spans="1:25" ht="18.75" customHeight="1" thickBot="1">
      <c r="A6" s="401" t="s">
        <v>9</v>
      </c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  <c r="O6" s="358"/>
      <c r="P6" s="358"/>
      <c r="Q6" s="358"/>
      <c r="R6" s="358"/>
      <c r="S6" s="358"/>
      <c r="T6" s="358"/>
      <c r="U6" s="485"/>
      <c r="V6" s="220"/>
      <c r="W6" s="220"/>
      <c r="X6" s="220"/>
      <c r="Y6" s="220"/>
    </row>
    <row r="7" spans="1:25" ht="18.75" customHeight="1">
      <c r="A7" s="417" t="s">
        <v>151</v>
      </c>
      <c r="B7" s="337" t="s">
        <v>24</v>
      </c>
      <c r="C7" s="337" t="s">
        <v>25</v>
      </c>
      <c r="D7" s="337" t="s">
        <v>26</v>
      </c>
      <c r="E7" s="133" t="s">
        <v>10</v>
      </c>
      <c r="F7" s="213">
        <v>169</v>
      </c>
      <c r="G7" s="209">
        <v>70</v>
      </c>
      <c r="H7" s="99">
        <v>90</v>
      </c>
      <c r="I7" s="99">
        <v>115</v>
      </c>
      <c r="J7" s="99">
        <v>55</v>
      </c>
      <c r="K7" s="99">
        <v>66</v>
      </c>
      <c r="L7" s="99">
        <v>92</v>
      </c>
      <c r="M7" s="206">
        <f>G7*F7/1000</f>
        <v>11.83</v>
      </c>
      <c r="N7" s="206">
        <f>H7*F7/1000</f>
        <v>15.21</v>
      </c>
      <c r="O7" s="115">
        <f>I7*F7/1000</f>
        <v>19.434999999999999</v>
      </c>
      <c r="P7" s="374">
        <f>SUM(M7:M10)</f>
        <v>52.976999999999997</v>
      </c>
      <c r="Q7" s="374">
        <f>SUM(N7:N10)</f>
        <v>74.552999999999997</v>
      </c>
      <c r="R7" s="374">
        <f>SUM(O7:O10)</f>
        <v>106.46799999999999</v>
      </c>
      <c r="S7" s="374">
        <f>P7*1.5</f>
        <v>79.465499999999992</v>
      </c>
      <c r="T7" s="374">
        <f>Q7*1.5</f>
        <v>111.8295</v>
      </c>
      <c r="U7" s="374">
        <f>R7*1.5</f>
        <v>159.702</v>
      </c>
      <c r="V7" s="220"/>
      <c r="W7" s="220"/>
      <c r="X7" s="220"/>
      <c r="Y7" s="220"/>
    </row>
    <row r="8" spans="1:25" ht="18.75" customHeight="1">
      <c r="A8" s="418"/>
      <c r="B8" s="338"/>
      <c r="C8" s="338"/>
      <c r="D8" s="338"/>
      <c r="E8" s="75" t="s">
        <v>121</v>
      </c>
      <c r="F8" s="77">
        <v>5538</v>
      </c>
      <c r="G8" s="90">
        <v>7</v>
      </c>
      <c r="H8" s="81">
        <v>10</v>
      </c>
      <c r="I8" s="81">
        <v>15</v>
      </c>
      <c r="J8" s="81">
        <v>7</v>
      </c>
      <c r="K8" s="81">
        <v>10</v>
      </c>
      <c r="L8" s="81">
        <v>15</v>
      </c>
      <c r="M8" s="76">
        <f>G8*F8/1000</f>
        <v>38.765999999999998</v>
      </c>
      <c r="N8" s="76">
        <f>H8*F8/1000</f>
        <v>55.38</v>
      </c>
      <c r="O8" s="76">
        <f>I8*F8/1000</f>
        <v>83.07</v>
      </c>
      <c r="P8" s="375"/>
      <c r="Q8" s="375"/>
      <c r="R8" s="375"/>
      <c r="S8" s="375"/>
      <c r="T8" s="375"/>
      <c r="U8" s="375"/>
      <c r="V8" s="220"/>
      <c r="W8" s="220"/>
      <c r="X8" s="220"/>
      <c r="Y8" s="220"/>
    </row>
    <row r="9" spans="1:25" ht="18.75" customHeight="1">
      <c r="A9" s="418"/>
      <c r="B9" s="338"/>
      <c r="C9" s="338"/>
      <c r="D9" s="338"/>
      <c r="E9" s="74" t="s">
        <v>12</v>
      </c>
      <c r="F9" s="76">
        <v>791</v>
      </c>
      <c r="G9" s="90">
        <v>3</v>
      </c>
      <c r="H9" s="90">
        <v>5</v>
      </c>
      <c r="I9" s="90">
        <v>5</v>
      </c>
      <c r="J9" s="90">
        <v>3</v>
      </c>
      <c r="K9" s="90">
        <v>5</v>
      </c>
      <c r="L9" s="90">
        <v>5</v>
      </c>
      <c r="M9" s="76">
        <f>G9*F9/1000</f>
        <v>2.3730000000000002</v>
      </c>
      <c r="N9" s="76">
        <f>H9*F9/1000</f>
        <v>3.9550000000000001</v>
      </c>
      <c r="O9" s="76">
        <f>I9*F9/1000</f>
        <v>3.9550000000000001</v>
      </c>
      <c r="P9" s="375"/>
      <c r="Q9" s="375"/>
      <c r="R9" s="375"/>
      <c r="S9" s="375"/>
      <c r="T9" s="375"/>
      <c r="U9" s="375"/>
      <c r="V9" s="220"/>
      <c r="W9" s="220"/>
      <c r="X9" s="220"/>
      <c r="Y9" s="220"/>
    </row>
    <row r="10" spans="1:25" ht="15" customHeight="1">
      <c r="A10" s="419"/>
      <c r="B10" s="339"/>
      <c r="C10" s="339"/>
      <c r="D10" s="339"/>
      <c r="E10" s="75" t="s">
        <v>28</v>
      </c>
      <c r="F10" s="76">
        <v>80</v>
      </c>
      <c r="G10" s="90">
        <v>0.1</v>
      </c>
      <c r="H10" s="90">
        <v>0.1</v>
      </c>
      <c r="I10" s="90">
        <v>0.1</v>
      </c>
      <c r="J10" s="90">
        <v>0.1</v>
      </c>
      <c r="K10" s="90">
        <v>0.1</v>
      </c>
      <c r="L10" s="90">
        <v>0.1</v>
      </c>
      <c r="M10" s="76">
        <f>G10*F10/1000</f>
        <v>8.0000000000000002E-3</v>
      </c>
      <c r="N10" s="76">
        <f>H10*F10/1000</f>
        <v>8.0000000000000002E-3</v>
      </c>
      <c r="O10" s="76">
        <f>I10*F10/1000</f>
        <v>8.0000000000000002E-3</v>
      </c>
      <c r="P10" s="376"/>
      <c r="Q10" s="376"/>
      <c r="R10" s="376"/>
      <c r="S10" s="376"/>
      <c r="T10" s="376"/>
      <c r="U10" s="376"/>
      <c r="V10" s="220"/>
      <c r="W10" s="220"/>
      <c r="X10" s="220"/>
      <c r="Y10" s="220"/>
    </row>
    <row r="11" spans="1:25" ht="16.5" customHeight="1">
      <c r="A11" s="330" t="s">
        <v>119</v>
      </c>
      <c r="B11" s="338" t="s">
        <v>46</v>
      </c>
      <c r="C11" s="338" t="s">
        <v>47</v>
      </c>
      <c r="D11" s="338" t="s">
        <v>48</v>
      </c>
      <c r="E11" s="146" t="s">
        <v>53</v>
      </c>
      <c r="F11" s="199">
        <v>1900</v>
      </c>
      <c r="G11" s="126">
        <v>85</v>
      </c>
      <c r="H11" s="126">
        <v>98</v>
      </c>
      <c r="I11" s="126">
        <v>105</v>
      </c>
      <c r="J11" s="126">
        <v>79</v>
      </c>
      <c r="K11" s="126">
        <v>83</v>
      </c>
      <c r="L11" s="126">
        <v>99</v>
      </c>
      <c r="M11" s="199">
        <f t="shared" ref="M11:M20" si="0">G11*F11/1000</f>
        <v>161.5</v>
      </c>
      <c r="N11" s="199">
        <f t="shared" ref="N11:N20" si="1">H11*F11/1000</f>
        <v>186.2</v>
      </c>
      <c r="O11" s="199">
        <f t="shared" ref="O11:O20" si="2">I11*F11/1000</f>
        <v>199.5</v>
      </c>
      <c r="P11" s="380">
        <f>SUM(M11:M16)</f>
        <v>189.67800000000003</v>
      </c>
      <c r="Q11" s="380">
        <f>SUM(N11:N16)</f>
        <v>217.35900000000001</v>
      </c>
      <c r="R11" s="380">
        <f>SUM(O11:O16)</f>
        <v>235.88</v>
      </c>
      <c r="S11" s="374">
        <f>(P11*1.5)</f>
        <v>284.51700000000005</v>
      </c>
      <c r="T11" s="374">
        <f>(Q11*1.5)</f>
        <v>326.0385</v>
      </c>
      <c r="U11" s="374">
        <f>(R11*1.5)</f>
        <v>353.82</v>
      </c>
      <c r="V11" s="220"/>
      <c r="W11" s="220"/>
      <c r="X11" s="220"/>
      <c r="Y11" s="220"/>
    </row>
    <row r="12" spans="1:25">
      <c r="A12" s="330"/>
      <c r="B12" s="338"/>
      <c r="C12" s="338"/>
      <c r="D12" s="338"/>
      <c r="E12" s="74" t="s">
        <v>52</v>
      </c>
      <c r="F12" s="76">
        <v>365</v>
      </c>
      <c r="G12" s="81">
        <v>45</v>
      </c>
      <c r="H12" s="81">
        <v>50</v>
      </c>
      <c r="I12" s="81">
        <v>55</v>
      </c>
      <c r="J12" s="81">
        <v>45</v>
      </c>
      <c r="K12" s="81">
        <v>50</v>
      </c>
      <c r="L12" s="81">
        <v>55</v>
      </c>
      <c r="M12" s="76">
        <f t="shared" si="0"/>
        <v>16.425000000000001</v>
      </c>
      <c r="N12" s="76">
        <f t="shared" si="1"/>
        <v>18.25</v>
      </c>
      <c r="O12" s="76">
        <f t="shared" si="2"/>
        <v>20.074999999999999</v>
      </c>
      <c r="P12" s="380"/>
      <c r="Q12" s="380"/>
      <c r="R12" s="380"/>
      <c r="S12" s="375"/>
      <c r="T12" s="375"/>
      <c r="U12" s="375"/>
      <c r="V12" s="220"/>
      <c r="W12" s="220"/>
      <c r="X12" s="220"/>
      <c r="Y12" s="220"/>
    </row>
    <row r="13" spans="1:25">
      <c r="A13" s="330"/>
      <c r="B13" s="338"/>
      <c r="C13" s="338"/>
      <c r="D13" s="338"/>
      <c r="E13" s="74" t="s">
        <v>12</v>
      </c>
      <c r="F13" s="76">
        <v>791</v>
      </c>
      <c r="G13" s="81">
        <v>5</v>
      </c>
      <c r="H13" s="81">
        <v>5</v>
      </c>
      <c r="I13" s="81">
        <v>7</v>
      </c>
      <c r="J13" s="81">
        <v>5</v>
      </c>
      <c r="K13" s="81">
        <v>45</v>
      </c>
      <c r="L13" s="81">
        <v>7</v>
      </c>
      <c r="M13" s="76">
        <f t="shared" si="0"/>
        <v>3.9550000000000001</v>
      </c>
      <c r="N13" s="76">
        <f t="shared" si="1"/>
        <v>3.9550000000000001</v>
      </c>
      <c r="O13" s="76">
        <f t="shared" si="2"/>
        <v>5.5369999999999999</v>
      </c>
      <c r="P13" s="380"/>
      <c r="Q13" s="380"/>
      <c r="R13" s="380"/>
      <c r="S13" s="375"/>
      <c r="T13" s="375"/>
      <c r="U13" s="375"/>
      <c r="V13" s="220"/>
      <c r="W13" s="220"/>
      <c r="X13" s="220"/>
      <c r="Y13" s="220"/>
    </row>
    <row r="14" spans="1:25">
      <c r="A14" s="330"/>
      <c r="B14" s="338"/>
      <c r="C14" s="338"/>
      <c r="D14" s="338"/>
      <c r="E14" s="74" t="s">
        <v>10</v>
      </c>
      <c r="F14" s="76">
        <v>169</v>
      </c>
      <c r="G14" s="81">
        <v>30</v>
      </c>
      <c r="H14" s="81">
        <v>34</v>
      </c>
      <c r="I14" s="81">
        <v>40</v>
      </c>
      <c r="J14" s="81">
        <v>26</v>
      </c>
      <c r="K14" s="81">
        <v>29</v>
      </c>
      <c r="L14" s="81">
        <v>33</v>
      </c>
      <c r="M14" s="76">
        <f t="shared" si="0"/>
        <v>5.07</v>
      </c>
      <c r="N14" s="76">
        <f t="shared" si="1"/>
        <v>5.7460000000000004</v>
      </c>
      <c r="O14" s="76">
        <f t="shared" si="2"/>
        <v>6.76</v>
      </c>
      <c r="P14" s="380"/>
      <c r="Q14" s="380"/>
      <c r="R14" s="380"/>
      <c r="S14" s="375"/>
      <c r="T14" s="375"/>
      <c r="U14" s="375"/>
      <c r="V14" s="220"/>
      <c r="W14" s="220"/>
      <c r="X14" s="220"/>
      <c r="Y14" s="220"/>
    </row>
    <row r="15" spans="1:25">
      <c r="A15" s="330"/>
      <c r="B15" s="338"/>
      <c r="C15" s="338"/>
      <c r="D15" s="338"/>
      <c r="E15" s="74" t="s">
        <v>11</v>
      </c>
      <c r="F15" s="76">
        <v>160</v>
      </c>
      <c r="G15" s="81">
        <v>17</v>
      </c>
      <c r="H15" s="81">
        <v>20</v>
      </c>
      <c r="I15" s="81">
        <v>25</v>
      </c>
      <c r="J15" s="81">
        <v>12</v>
      </c>
      <c r="K15" s="81">
        <v>17</v>
      </c>
      <c r="L15" s="81">
        <v>21</v>
      </c>
      <c r="M15" s="76">
        <f t="shared" si="0"/>
        <v>2.72</v>
      </c>
      <c r="N15" s="76">
        <f t="shared" si="1"/>
        <v>3.2</v>
      </c>
      <c r="O15" s="76">
        <f t="shared" si="2"/>
        <v>4</v>
      </c>
      <c r="P15" s="380"/>
      <c r="Q15" s="380"/>
      <c r="R15" s="380"/>
      <c r="S15" s="375"/>
      <c r="T15" s="375"/>
      <c r="U15" s="375"/>
      <c r="V15" s="220"/>
      <c r="W15" s="220"/>
      <c r="X15" s="220"/>
      <c r="Y15" s="220"/>
    </row>
    <row r="16" spans="1:25" ht="15.75">
      <c r="A16" s="370"/>
      <c r="B16" s="339"/>
      <c r="C16" s="339"/>
      <c r="D16" s="339"/>
      <c r="E16" s="75" t="s">
        <v>28</v>
      </c>
      <c r="F16" s="76">
        <v>80</v>
      </c>
      <c r="G16" s="84">
        <v>0.1</v>
      </c>
      <c r="H16" s="84">
        <v>0.1</v>
      </c>
      <c r="I16" s="84">
        <v>0.1</v>
      </c>
      <c r="J16" s="84">
        <v>0.1</v>
      </c>
      <c r="K16" s="84">
        <v>0.1</v>
      </c>
      <c r="L16" s="84">
        <v>0.1</v>
      </c>
      <c r="M16" s="76">
        <f t="shared" si="0"/>
        <v>8.0000000000000002E-3</v>
      </c>
      <c r="N16" s="76">
        <f t="shared" si="1"/>
        <v>8.0000000000000002E-3</v>
      </c>
      <c r="O16" s="76">
        <f t="shared" si="2"/>
        <v>8.0000000000000002E-3</v>
      </c>
      <c r="P16" s="380"/>
      <c r="Q16" s="380"/>
      <c r="R16" s="380"/>
      <c r="S16" s="376"/>
      <c r="T16" s="376"/>
      <c r="U16" s="376"/>
      <c r="V16" s="220"/>
      <c r="W16" s="220"/>
      <c r="X16" s="220"/>
      <c r="Y16" s="220"/>
    </row>
    <row r="17" spans="1:25" ht="15.75">
      <c r="A17" s="343" t="s">
        <v>67</v>
      </c>
      <c r="B17" s="332" t="s">
        <v>46</v>
      </c>
      <c r="C17" s="332" t="s">
        <v>46</v>
      </c>
      <c r="D17" s="332" t="s">
        <v>46</v>
      </c>
      <c r="E17" s="75" t="s">
        <v>68</v>
      </c>
      <c r="F17" s="76">
        <v>5460</v>
      </c>
      <c r="G17" s="84">
        <v>0.1</v>
      </c>
      <c r="H17" s="84">
        <v>0.1</v>
      </c>
      <c r="I17" s="84">
        <v>0.1</v>
      </c>
      <c r="J17" s="81">
        <v>50</v>
      </c>
      <c r="K17" s="81">
        <v>50</v>
      </c>
      <c r="L17" s="81">
        <v>50</v>
      </c>
      <c r="M17" s="76">
        <f t="shared" si="0"/>
        <v>0.54600000000000004</v>
      </c>
      <c r="N17" s="76">
        <f t="shared" si="1"/>
        <v>0.54600000000000004</v>
      </c>
      <c r="O17" s="76">
        <f t="shared" si="2"/>
        <v>0.54600000000000004</v>
      </c>
      <c r="P17" s="380">
        <f>SUM(M17:M18)</f>
        <v>1.821</v>
      </c>
      <c r="Q17" s="380">
        <f>SUM(N17:N18)</f>
        <v>1.821</v>
      </c>
      <c r="R17" s="380">
        <f>SUM(O17:O18)</f>
        <v>1.821</v>
      </c>
      <c r="S17" s="374">
        <f>(P17*1.5)</f>
        <v>2.7315</v>
      </c>
      <c r="T17" s="374">
        <f>(Q17*1.5)</f>
        <v>2.7315</v>
      </c>
      <c r="U17" s="374">
        <f>(R17*1.5)</f>
        <v>2.7315</v>
      </c>
      <c r="V17" s="220"/>
      <c r="W17" s="220"/>
      <c r="X17" s="220"/>
      <c r="Y17" s="220"/>
    </row>
    <row r="18" spans="1:25" ht="15.75">
      <c r="A18" s="343"/>
      <c r="B18" s="332"/>
      <c r="C18" s="332"/>
      <c r="D18" s="332"/>
      <c r="E18" s="75" t="s">
        <v>32</v>
      </c>
      <c r="F18" s="76">
        <v>425</v>
      </c>
      <c r="G18" s="81">
        <v>3</v>
      </c>
      <c r="H18" s="81">
        <v>3</v>
      </c>
      <c r="I18" s="81">
        <v>3</v>
      </c>
      <c r="J18" s="81">
        <v>3</v>
      </c>
      <c r="K18" s="81">
        <v>3</v>
      </c>
      <c r="L18" s="81">
        <v>3</v>
      </c>
      <c r="M18" s="76">
        <f t="shared" si="0"/>
        <v>1.2749999999999999</v>
      </c>
      <c r="N18" s="76">
        <f t="shared" si="1"/>
        <v>1.2749999999999999</v>
      </c>
      <c r="O18" s="76">
        <f t="shared" si="2"/>
        <v>1.2749999999999999</v>
      </c>
      <c r="P18" s="380"/>
      <c r="Q18" s="380"/>
      <c r="R18" s="380"/>
      <c r="S18" s="376"/>
      <c r="T18" s="376"/>
      <c r="U18" s="376"/>
      <c r="V18" s="220"/>
      <c r="W18" s="220"/>
      <c r="X18" s="220"/>
      <c r="Y18" s="220"/>
    </row>
    <row r="19" spans="1:25" ht="15.75">
      <c r="A19" s="89" t="s">
        <v>158</v>
      </c>
      <c r="B19" s="90">
        <v>120</v>
      </c>
      <c r="C19" s="90">
        <v>120</v>
      </c>
      <c r="D19" s="90">
        <v>120</v>
      </c>
      <c r="E19" s="75" t="s">
        <v>51</v>
      </c>
      <c r="F19" s="76">
        <v>751</v>
      </c>
      <c r="G19" s="81">
        <v>150</v>
      </c>
      <c r="H19" s="81">
        <v>150</v>
      </c>
      <c r="I19" s="81">
        <v>150</v>
      </c>
      <c r="J19" s="81">
        <v>120</v>
      </c>
      <c r="K19" s="81">
        <v>120</v>
      </c>
      <c r="L19" s="81">
        <v>120</v>
      </c>
      <c r="M19" s="76">
        <f t="shared" si="0"/>
        <v>112.65</v>
      </c>
      <c r="N19" s="76">
        <f t="shared" si="1"/>
        <v>112.65</v>
      </c>
      <c r="O19" s="91">
        <f t="shared" si="2"/>
        <v>112.65</v>
      </c>
      <c r="P19" s="76">
        <f t="shared" ref="P19:R20" si="3">SUM(M19)</f>
        <v>112.65</v>
      </c>
      <c r="Q19" s="76">
        <f t="shared" si="3"/>
        <v>112.65</v>
      </c>
      <c r="R19" s="76">
        <f t="shared" si="3"/>
        <v>112.65</v>
      </c>
      <c r="S19" s="76">
        <f t="shared" ref="S19:U20" si="4">(P19*1.5)</f>
        <v>168.97500000000002</v>
      </c>
      <c r="T19" s="76">
        <f t="shared" si="4"/>
        <v>168.97500000000002</v>
      </c>
      <c r="U19" s="76">
        <f t="shared" si="4"/>
        <v>168.97500000000002</v>
      </c>
      <c r="V19" s="220"/>
      <c r="W19" s="220"/>
      <c r="X19" s="220"/>
      <c r="Y19" s="220"/>
    </row>
    <row r="20" spans="1:25" ht="30.75" thickBot="1">
      <c r="A20" s="106" t="s">
        <v>110</v>
      </c>
      <c r="B20" s="107">
        <v>30</v>
      </c>
      <c r="C20" s="107">
        <v>50</v>
      </c>
      <c r="D20" s="107">
        <v>50</v>
      </c>
      <c r="E20" s="108" t="s">
        <v>110</v>
      </c>
      <c r="F20" s="111">
        <v>440</v>
      </c>
      <c r="G20" s="110">
        <v>30</v>
      </c>
      <c r="H20" s="110">
        <v>50</v>
      </c>
      <c r="I20" s="110">
        <v>50</v>
      </c>
      <c r="J20" s="110">
        <v>30</v>
      </c>
      <c r="K20" s="110">
        <v>50</v>
      </c>
      <c r="L20" s="110">
        <v>50</v>
      </c>
      <c r="M20" s="111">
        <f t="shared" si="0"/>
        <v>13.2</v>
      </c>
      <c r="N20" s="111">
        <f t="shared" si="1"/>
        <v>22</v>
      </c>
      <c r="O20" s="112">
        <f t="shared" si="2"/>
        <v>22</v>
      </c>
      <c r="P20" s="198">
        <f t="shared" si="3"/>
        <v>13.2</v>
      </c>
      <c r="Q20" s="198">
        <f t="shared" si="3"/>
        <v>22</v>
      </c>
      <c r="R20" s="198">
        <f t="shared" si="3"/>
        <v>22</v>
      </c>
      <c r="S20" s="76">
        <f t="shared" si="4"/>
        <v>19.799999999999997</v>
      </c>
      <c r="T20" s="76">
        <f t="shared" si="4"/>
        <v>33</v>
      </c>
      <c r="U20" s="76">
        <f t="shared" si="4"/>
        <v>33</v>
      </c>
      <c r="V20" s="220"/>
      <c r="W20" s="220"/>
      <c r="X20" s="220"/>
      <c r="Y20" s="220"/>
    </row>
    <row r="21" spans="1:25" ht="15.75" thickBot="1">
      <c r="A21" s="415"/>
      <c r="B21" s="415"/>
      <c r="C21" s="415"/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6"/>
      <c r="P21" s="147">
        <f t="shared" ref="P21:U21" si="5">SUM(P7:P20)</f>
        <v>370.32600000000002</v>
      </c>
      <c r="Q21" s="148">
        <f t="shared" si="5"/>
        <v>428.38300000000004</v>
      </c>
      <c r="R21" s="148">
        <f t="shared" si="5"/>
        <v>478.81899999999996</v>
      </c>
      <c r="S21" s="130">
        <f t="shared" si="5"/>
        <v>555.48900000000003</v>
      </c>
      <c r="T21" s="130">
        <f t="shared" si="5"/>
        <v>642.57449999999994</v>
      </c>
      <c r="U21" s="131">
        <f t="shared" si="5"/>
        <v>718.22849999999994</v>
      </c>
      <c r="V21" s="220"/>
      <c r="W21" s="220"/>
      <c r="X21" s="220"/>
      <c r="Y21" s="220"/>
    </row>
    <row r="22" spans="1:25" ht="15.75" thickBot="1">
      <c r="A22" s="401" t="s">
        <v>49</v>
      </c>
      <c r="B22" s="358"/>
      <c r="C22" s="358"/>
      <c r="D22" s="358"/>
      <c r="E22" s="358"/>
      <c r="F22" s="358"/>
      <c r="G22" s="358"/>
      <c r="H22" s="358"/>
      <c r="I22" s="358"/>
      <c r="J22" s="358"/>
      <c r="K22" s="358"/>
      <c r="L22" s="358"/>
      <c r="M22" s="358"/>
      <c r="N22" s="358"/>
      <c r="O22" s="358"/>
      <c r="P22" s="358"/>
      <c r="Q22" s="358"/>
      <c r="R22" s="358"/>
      <c r="S22" s="358"/>
      <c r="T22" s="358"/>
      <c r="U22" s="485"/>
      <c r="V22" s="220"/>
      <c r="W22" s="220"/>
      <c r="X22" s="220"/>
      <c r="Y22" s="220"/>
    </row>
    <row r="23" spans="1:25" ht="15.75" thickBot="1">
      <c r="A23" s="420" t="s">
        <v>122</v>
      </c>
      <c r="B23" s="443">
        <v>60</v>
      </c>
      <c r="C23" s="443">
        <v>80</v>
      </c>
      <c r="D23" s="443">
        <v>100</v>
      </c>
      <c r="E23" s="98" t="s">
        <v>60</v>
      </c>
      <c r="F23" s="213">
        <v>174</v>
      </c>
      <c r="G23" s="99">
        <v>49</v>
      </c>
      <c r="H23" s="99">
        <v>63</v>
      </c>
      <c r="I23" s="99">
        <v>70</v>
      </c>
      <c r="J23" s="99">
        <v>35</v>
      </c>
      <c r="K23" s="99">
        <v>45</v>
      </c>
      <c r="L23" s="99">
        <v>50</v>
      </c>
      <c r="M23" s="213">
        <f t="shared" ref="M23:M42" si="6">G23*F23/1000</f>
        <v>8.5259999999999998</v>
      </c>
      <c r="N23" s="213">
        <f t="shared" ref="N23:N42" si="7">H23*F23/1000</f>
        <v>10.962</v>
      </c>
      <c r="O23" s="213">
        <f t="shared" ref="O23:O42" si="8">I23*F23/1000</f>
        <v>12.18</v>
      </c>
      <c r="P23" s="381">
        <f>SUM(M23:M27)</f>
        <v>31.018000000000001</v>
      </c>
      <c r="Q23" s="381">
        <f>SUM(N23:N27)</f>
        <v>39.369500000000002</v>
      </c>
      <c r="R23" s="381">
        <f>SUM(O23:O27)</f>
        <v>43.743000000000002</v>
      </c>
      <c r="S23" s="381">
        <f>P23*1.5</f>
        <v>46.527000000000001</v>
      </c>
      <c r="T23" s="381">
        <f>Q23*1.5</f>
        <v>59.054250000000003</v>
      </c>
      <c r="U23" s="487">
        <f>R23*1.5</f>
        <v>65.614500000000007</v>
      </c>
      <c r="V23" s="220"/>
      <c r="W23" s="220"/>
      <c r="X23" s="220"/>
      <c r="Y23" s="220"/>
    </row>
    <row r="24" spans="1:25" ht="15.75" thickBot="1">
      <c r="A24" s="343"/>
      <c r="B24" s="360"/>
      <c r="C24" s="360"/>
      <c r="D24" s="360"/>
      <c r="E24" s="78" t="s">
        <v>35</v>
      </c>
      <c r="F24" s="223">
        <v>169</v>
      </c>
      <c r="G24" s="90">
        <v>21</v>
      </c>
      <c r="H24" s="90">
        <v>27</v>
      </c>
      <c r="I24" s="84">
        <v>30</v>
      </c>
      <c r="J24" s="90">
        <v>16</v>
      </c>
      <c r="K24" s="90">
        <v>21</v>
      </c>
      <c r="L24" s="84">
        <v>23</v>
      </c>
      <c r="M24" s="213">
        <f t="shared" si="6"/>
        <v>3.5489999999999999</v>
      </c>
      <c r="N24" s="213">
        <f t="shared" si="7"/>
        <v>4.5629999999999997</v>
      </c>
      <c r="O24" s="213">
        <f t="shared" si="8"/>
        <v>5.07</v>
      </c>
      <c r="P24" s="375"/>
      <c r="Q24" s="375"/>
      <c r="R24" s="375"/>
      <c r="S24" s="375"/>
      <c r="T24" s="375"/>
      <c r="U24" s="488"/>
      <c r="V24" s="220"/>
      <c r="W24" s="220"/>
      <c r="X24" s="220"/>
      <c r="Y24" s="220"/>
    </row>
    <row r="25" spans="1:25" ht="15.75" thickBot="1">
      <c r="A25" s="343"/>
      <c r="B25" s="360"/>
      <c r="C25" s="360"/>
      <c r="D25" s="360"/>
      <c r="E25" s="74" t="s">
        <v>37</v>
      </c>
      <c r="F25" s="76">
        <v>751</v>
      </c>
      <c r="G25" s="90">
        <v>21</v>
      </c>
      <c r="H25" s="90">
        <v>27</v>
      </c>
      <c r="I25" s="84">
        <v>30</v>
      </c>
      <c r="J25" s="90">
        <v>15</v>
      </c>
      <c r="K25" s="90">
        <v>19</v>
      </c>
      <c r="L25" s="84">
        <v>21</v>
      </c>
      <c r="M25" s="213">
        <f t="shared" si="6"/>
        <v>15.771000000000001</v>
      </c>
      <c r="N25" s="213">
        <f t="shared" si="7"/>
        <v>20.277000000000001</v>
      </c>
      <c r="O25" s="213">
        <f t="shared" si="8"/>
        <v>22.53</v>
      </c>
      <c r="P25" s="375"/>
      <c r="Q25" s="375"/>
      <c r="R25" s="375"/>
      <c r="S25" s="375"/>
      <c r="T25" s="375"/>
      <c r="U25" s="488"/>
      <c r="V25" s="220"/>
      <c r="W25" s="220"/>
      <c r="X25" s="220"/>
      <c r="Y25" s="220"/>
    </row>
    <row r="26" spans="1:25">
      <c r="A26" s="343"/>
      <c r="B26" s="360"/>
      <c r="C26" s="360"/>
      <c r="D26" s="360"/>
      <c r="E26" s="74" t="s">
        <v>12</v>
      </c>
      <c r="F26" s="76">
        <v>791</v>
      </c>
      <c r="G26" s="84">
        <v>4</v>
      </c>
      <c r="H26" s="84">
        <v>4.5</v>
      </c>
      <c r="I26" s="84">
        <v>5</v>
      </c>
      <c r="J26" s="84">
        <v>4</v>
      </c>
      <c r="K26" s="84">
        <v>4.5</v>
      </c>
      <c r="L26" s="84">
        <v>5</v>
      </c>
      <c r="M26" s="76">
        <f t="shared" si="6"/>
        <v>3.1640000000000001</v>
      </c>
      <c r="N26" s="76">
        <f t="shared" si="7"/>
        <v>3.5594999999999999</v>
      </c>
      <c r="O26" s="213">
        <f t="shared" si="8"/>
        <v>3.9550000000000001</v>
      </c>
      <c r="P26" s="375"/>
      <c r="Q26" s="375"/>
      <c r="R26" s="375"/>
      <c r="S26" s="375"/>
      <c r="T26" s="375"/>
      <c r="U26" s="488"/>
      <c r="V26" s="220"/>
      <c r="W26" s="220"/>
      <c r="X26" s="220"/>
      <c r="Y26" s="220"/>
    </row>
    <row r="27" spans="1:25" ht="15.75">
      <c r="A27" s="343"/>
      <c r="B27" s="360"/>
      <c r="C27" s="360"/>
      <c r="D27" s="360"/>
      <c r="E27" s="75" t="s">
        <v>28</v>
      </c>
      <c r="F27" s="76">
        <v>80</v>
      </c>
      <c r="G27" s="84">
        <v>0.1</v>
      </c>
      <c r="H27" s="84">
        <v>0.1</v>
      </c>
      <c r="I27" s="84">
        <v>0.1</v>
      </c>
      <c r="J27" s="84">
        <v>0.1</v>
      </c>
      <c r="K27" s="84">
        <v>0.1</v>
      </c>
      <c r="L27" s="84">
        <v>0.1</v>
      </c>
      <c r="M27" s="76">
        <f t="shared" si="6"/>
        <v>8.0000000000000002E-3</v>
      </c>
      <c r="N27" s="76">
        <f t="shared" si="7"/>
        <v>8.0000000000000002E-3</v>
      </c>
      <c r="O27" s="76">
        <f t="shared" si="8"/>
        <v>8.0000000000000002E-3</v>
      </c>
      <c r="P27" s="376"/>
      <c r="Q27" s="376"/>
      <c r="R27" s="376"/>
      <c r="S27" s="376"/>
      <c r="T27" s="376"/>
      <c r="U27" s="425"/>
      <c r="V27" s="220"/>
      <c r="W27" s="220"/>
      <c r="X27" s="220"/>
      <c r="Y27" s="220"/>
    </row>
    <row r="28" spans="1:25">
      <c r="A28" s="329" t="s">
        <v>123</v>
      </c>
      <c r="B28" s="360">
        <v>70</v>
      </c>
      <c r="C28" s="360">
        <v>90</v>
      </c>
      <c r="D28" s="360">
        <v>100</v>
      </c>
      <c r="E28" s="101" t="s">
        <v>152</v>
      </c>
      <c r="F28" s="76">
        <v>4320</v>
      </c>
      <c r="G28" s="81">
        <v>80</v>
      </c>
      <c r="H28" s="81">
        <v>90</v>
      </c>
      <c r="I28" s="81">
        <v>100</v>
      </c>
      <c r="J28" s="81">
        <v>75</v>
      </c>
      <c r="K28" s="81">
        <v>85</v>
      </c>
      <c r="L28" s="81">
        <v>90</v>
      </c>
      <c r="M28" s="76">
        <f t="shared" si="6"/>
        <v>345.6</v>
      </c>
      <c r="N28" s="76">
        <f t="shared" si="7"/>
        <v>388.8</v>
      </c>
      <c r="O28" s="76">
        <f t="shared" si="8"/>
        <v>432</v>
      </c>
      <c r="P28" s="374">
        <f>SUM(M28:M33)</f>
        <v>353.87700000000001</v>
      </c>
      <c r="Q28" s="374">
        <f>SUM(N28:N33)</f>
        <v>400.798</v>
      </c>
      <c r="R28" s="374">
        <f>SUM(O28:O33)</f>
        <v>445.75599999999991</v>
      </c>
      <c r="S28" s="374">
        <f>P28*1.5</f>
        <v>530.81550000000004</v>
      </c>
      <c r="T28" s="374">
        <f>Q28*1.5</f>
        <v>601.197</v>
      </c>
      <c r="U28" s="424">
        <f>R28*1.5</f>
        <v>668.6339999999999</v>
      </c>
      <c r="V28" s="220"/>
      <c r="W28" s="220"/>
      <c r="X28" s="220"/>
      <c r="Y28" s="220"/>
    </row>
    <row r="29" spans="1:25">
      <c r="A29" s="330"/>
      <c r="B29" s="360"/>
      <c r="C29" s="360"/>
      <c r="D29" s="360"/>
      <c r="E29" s="74" t="s">
        <v>62</v>
      </c>
      <c r="F29" s="76">
        <v>426</v>
      </c>
      <c r="G29" s="90">
        <v>7</v>
      </c>
      <c r="H29" s="90">
        <v>12</v>
      </c>
      <c r="I29" s="84">
        <v>15</v>
      </c>
      <c r="J29" s="90">
        <v>7</v>
      </c>
      <c r="K29" s="90">
        <v>12</v>
      </c>
      <c r="L29" s="84">
        <v>15</v>
      </c>
      <c r="M29" s="76">
        <f t="shared" si="6"/>
        <v>2.9820000000000002</v>
      </c>
      <c r="N29" s="76">
        <f t="shared" si="7"/>
        <v>5.1120000000000001</v>
      </c>
      <c r="O29" s="76">
        <f t="shared" si="8"/>
        <v>6.39</v>
      </c>
      <c r="P29" s="375"/>
      <c r="Q29" s="375"/>
      <c r="R29" s="375"/>
      <c r="S29" s="375"/>
      <c r="T29" s="375"/>
      <c r="U29" s="488"/>
      <c r="V29" s="220"/>
      <c r="W29" s="220"/>
      <c r="X29" s="220"/>
      <c r="Y29" s="220"/>
    </row>
    <row r="30" spans="1:25">
      <c r="A30" s="330"/>
      <c r="B30" s="360"/>
      <c r="C30" s="360"/>
      <c r="D30" s="360"/>
      <c r="E30" s="74" t="s">
        <v>96</v>
      </c>
      <c r="F30" s="76">
        <v>517</v>
      </c>
      <c r="G30" s="90">
        <v>5</v>
      </c>
      <c r="H30" s="90">
        <v>5</v>
      </c>
      <c r="I30" s="84">
        <v>5</v>
      </c>
      <c r="J30" s="90">
        <v>5</v>
      </c>
      <c r="K30" s="90">
        <v>5</v>
      </c>
      <c r="L30" s="84">
        <v>5</v>
      </c>
      <c r="M30" s="76">
        <f t="shared" si="6"/>
        <v>2.585</v>
      </c>
      <c r="N30" s="76">
        <f t="shared" si="7"/>
        <v>2.585</v>
      </c>
      <c r="O30" s="76">
        <f t="shared" si="8"/>
        <v>2.585</v>
      </c>
      <c r="P30" s="375"/>
      <c r="Q30" s="375"/>
      <c r="R30" s="375"/>
      <c r="S30" s="375"/>
      <c r="T30" s="375"/>
      <c r="U30" s="488"/>
      <c r="V30" s="220"/>
      <c r="W30" s="220"/>
      <c r="X30" s="220"/>
      <c r="Y30" s="220"/>
    </row>
    <row r="31" spans="1:25">
      <c r="A31" s="330"/>
      <c r="B31" s="360"/>
      <c r="C31" s="360"/>
      <c r="D31" s="360"/>
      <c r="E31" s="102" t="s">
        <v>11</v>
      </c>
      <c r="F31" s="202">
        <v>160</v>
      </c>
      <c r="G31" s="90">
        <v>7</v>
      </c>
      <c r="H31" s="90">
        <v>12</v>
      </c>
      <c r="I31" s="81">
        <v>15</v>
      </c>
      <c r="J31" s="90">
        <v>5</v>
      </c>
      <c r="K31" s="90">
        <v>10</v>
      </c>
      <c r="L31" s="84">
        <v>12</v>
      </c>
      <c r="M31" s="76">
        <f t="shared" si="6"/>
        <v>1.1200000000000001</v>
      </c>
      <c r="N31" s="76">
        <f t="shared" si="7"/>
        <v>1.92</v>
      </c>
      <c r="O31" s="76">
        <f t="shared" si="8"/>
        <v>2.4</v>
      </c>
      <c r="P31" s="375"/>
      <c r="Q31" s="375"/>
      <c r="R31" s="375"/>
      <c r="S31" s="375"/>
      <c r="T31" s="375"/>
      <c r="U31" s="488"/>
      <c r="V31" s="220"/>
      <c r="W31" s="220"/>
      <c r="X31" s="220"/>
      <c r="Y31" s="220"/>
    </row>
    <row r="32" spans="1:25">
      <c r="A32" s="330"/>
      <c r="B32" s="360"/>
      <c r="C32" s="360"/>
      <c r="D32" s="360"/>
      <c r="E32" s="74" t="s">
        <v>12</v>
      </c>
      <c r="F32" s="76">
        <v>791</v>
      </c>
      <c r="G32" s="84">
        <v>2</v>
      </c>
      <c r="H32" s="84">
        <v>3</v>
      </c>
      <c r="I32" s="84">
        <v>3</v>
      </c>
      <c r="J32" s="84">
        <v>2</v>
      </c>
      <c r="K32" s="84">
        <v>3</v>
      </c>
      <c r="L32" s="84">
        <v>3</v>
      </c>
      <c r="M32" s="76">
        <f t="shared" si="6"/>
        <v>1.5820000000000001</v>
      </c>
      <c r="N32" s="76">
        <f t="shared" si="7"/>
        <v>2.3730000000000002</v>
      </c>
      <c r="O32" s="76">
        <f t="shared" si="8"/>
        <v>2.3730000000000002</v>
      </c>
      <c r="P32" s="375"/>
      <c r="Q32" s="375"/>
      <c r="R32" s="375"/>
      <c r="S32" s="375"/>
      <c r="T32" s="375"/>
      <c r="U32" s="488"/>
      <c r="V32" s="220"/>
      <c r="W32" s="220"/>
      <c r="X32" s="220"/>
      <c r="Y32" s="220"/>
    </row>
    <row r="33" spans="1:25" ht="16.5" thickBot="1">
      <c r="A33" s="370"/>
      <c r="B33" s="360"/>
      <c r="C33" s="360"/>
      <c r="D33" s="360"/>
      <c r="E33" s="75" t="s">
        <v>28</v>
      </c>
      <c r="F33" s="76">
        <v>80</v>
      </c>
      <c r="G33" s="84">
        <v>0.1</v>
      </c>
      <c r="H33" s="84">
        <v>0.1</v>
      </c>
      <c r="I33" s="84">
        <v>0.1</v>
      </c>
      <c r="J33" s="84">
        <v>0.1</v>
      </c>
      <c r="K33" s="84">
        <v>0.1</v>
      </c>
      <c r="L33" s="84">
        <v>0.1</v>
      </c>
      <c r="M33" s="76">
        <f t="shared" si="6"/>
        <v>8.0000000000000002E-3</v>
      </c>
      <c r="N33" s="76">
        <f t="shared" si="7"/>
        <v>8.0000000000000002E-3</v>
      </c>
      <c r="O33" s="76">
        <f t="shared" si="8"/>
        <v>8.0000000000000002E-3</v>
      </c>
      <c r="P33" s="376"/>
      <c r="Q33" s="376"/>
      <c r="R33" s="376"/>
      <c r="S33" s="376"/>
      <c r="T33" s="376"/>
      <c r="U33" s="425"/>
      <c r="V33" s="220"/>
      <c r="W33" s="220"/>
      <c r="X33" s="220"/>
      <c r="Y33" s="220"/>
    </row>
    <row r="34" spans="1:25" ht="15.75">
      <c r="A34" s="343" t="s">
        <v>93</v>
      </c>
      <c r="B34" s="360">
        <v>20</v>
      </c>
      <c r="C34" s="360">
        <v>20</v>
      </c>
      <c r="D34" s="360">
        <v>20</v>
      </c>
      <c r="E34" s="75" t="s">
        <v>76</v>
      </c>
      <c r="F34" s="76">
        <v>2103</v>
      </c>
      <c r="G34" s="81">
        <v>10</v>
      </c>
      <c r="H34" s="81">
        <v>10</v>
      </c>
      <c r="I34" s="81">
        <v>10</v>
      </c>
      <c r="J34" s="81">
        <v>10</v>
      </c>
      <c r="K34" s="81">
        <v>10</v>
      </c>
      <c r="L34" s="81">
        <v>10</v>
      </c>
      <c r="M34" s="76">
        <f t="shared" si="6"/>
        <v>21.03</v>
      </c>
      <c r="N34" s="76">
        <f t="shared" si="7"/>
        <v>21.03</v>
      </c>
      <c r="O34" s="76">
        <f t="shared" si="8"/>
        <v>21.03</v>
      </c>
      <c r="P34" s="374">
        <f>SUM(M34:M36)</f>
        <v>31.868000000000002</v>
      </c>
      <c r="Q34" s="374">
        <f>SUM(N34:N36)</f>
        <v>31.868000000000002</v>
      </c>
      <c r="R34" s="374">
        <f>SUM(O34:O36)</f>
        <v>31.868000000000002</v>
      </c>
      <c r="S34" s="489">
        <f>(P34*1.5)</f>
        <v>47.802000000000007</v>
      </c>
      <c r="T34" s="489">
        <f>(Q34*1.5)</f>
        <v>47.802000000000007</v>
      </c>
      <c r="U34" s="489">
        <f>(R34*1.5)</f>
        <v>47.802000000000007</v>
      </c>
      <c r="V34" s="220"/>
      <c r="W34" s="220"/>
      <c r="X34" s="220"/>
      <c r="Y34" s="220"/>
    </row>
    <row r="35" spans="1:25" ht="15.75">
      <c r="A35" s="343"/>
      <c r="B35" s="360"/>
      <c r="C35" s="360"/>
      <c r="D35" s="360"/>
      <c r="E35" s="75" t="s">
        <v>75</v>
      </c>
      <c r="F35" s="76">
        <v>159</v>
      </c>
      <c r="G35" s="84">
        <v>2</v>
      </c>
      <c r="H35" s="84">
        <v>2</v>
      </c>
      <c r="I35" s="84">
        <v>2</v>
      </c>
      <c r="J35" s="84">
        <v>2</v>
      </c>
      <c r="K35" s="84">
        <v>2</v>
      </c>
      <c r="L35" s="84">
        <v>2</v>
      </c>
      <c r="M35" s="76">
        <f t="shared" si="6"/>
        <v>0.318</v>
      </c>
      <c r="N35" s="76">
        <f t="shared" si="7"/>
        <v>0.318</v>
      </c>
      <c r="O35" s="76">
        <f t="shared" si="8"/>
        <v>0.318</v>
      </c>
      <c r="P35" s="375"/>
      <c r="Q35" s="375"/>
      <c r="R35" s="375"/>
      <c r="S35" s="490"/>
      <c r="T35" s="490"/>
      <c r="U35" s="490"/>
      <c r="V35" s="220"/>
      <c r="W35" s="220"/>
      <c r="X35" s="220"/>
      <c r="Y35" s="220"/>
    </row>
    <row r="36" spans="1:25" ht="16.5" thickBot="1">
      <c r="A36" s="343"/>
      <c r="B36" s="360"/>
      <c r="C36" s="360"/>
      <c r="D36" s="360"/>
      <c r="E36" s="75" t="s">
        <v>14</v>
      </c>
      <c r="F36" s="76">
        <v>5260</v>
      </c>
      <c r="G36" s="84">
        <v>2</v>
      </c>
      <c r="H36" s="84">
        <v>2</v>
      </c>
      <c r="I36" s="84">
        <v>2</v>
      </c>
      <c r="J36" s="84">
        <v>2</v>
      </c>
      <c r="K36" s="84">
        <v>2</v>
      </c>
      <c r="L36" s="84">
        <v>2</v>
      </c>
      <c r="M36" s="76">
        <f t="shared" si="6"/>
        <v>10.52</v>
      </c>
      <c r="N36" s="76">
        <f t="shared" si="7"/>
        <v>10.52</v>
      </c>
      <c r="O36" s="76">
        <f t="shared" si="8"/>
        <v>10.52</v>
      </c>
      <c r="P36" s="376"/>
      <c r="Q36" s="376"/>
      <c r="R36" s="376"/>
      <c r="S36" s="491"/>
      <c r="T36" s="491"/>
      <c r="U36" s="491"/>
      <c r="V36" s="220"/>
      <c r="W36" s="220"/>
      <c r="X36" s="220"/>
      <c r="Y36" s="220"/>
    </row>
    <row r="37" spans="1:25">
      <c r="A37" s="343" t="s">
        <v>94</v>
      </c>
      <c r="B37" s="360">
        <v>130</v>
      </c>
      <c r="C37" s="360">
        <v>150</v>
      </c>
      <c r="D37" s="360">
        <v>180</v>
      </c>
      <c r="E37" s="103" t="s">
        <v>78</v>
      </c>
      <c r="F37" s="76">
        <v>420</v>
      </c>
      <c r="G37" s="81">
        <v>45.5</v>
      </c>
      <c r="H37" s="81">
        <v>52.5</v>
      </c>
      <c r="I37" s="81">
        <v>63</v>
      </c>
      <c r="J37" s="81">
        <v>45.5</v>
      </c>
      <c r="K37" s="81">
        <v>52.5</v>
      </c>
      <c r="L37" s="81">
        <v>63</v>
      </c>
      <c r="M37" s="76">
        <f t="shared" si="6"/>
        <v>19.11</v>
      </c>
      <c r="N37" s="76">
        <f t="shared" si="7"/>
        <v>22.05</v>
      </c>
      <c r="O37" s="76">
        <f t="shared" si="8"/>
        <v>26.46</v>
      </c>
      <c r="P37" s="374">
        <f>SUM(N37:N39)</f>
        <v>48.358000000000004</v>
      </c>
      <c r="Q37" s="374">
        <f>SUM(O37:O39)</f>
        <v>52.768000000000001</v>
      </c>
      <c r="R37" s="374">
        <f>SUM(P37:P39)</f>
        <v>48.358000000000004</v>
      </c>
      <c r="S37" s="489">
        <f>(P37*1.5)</f>
        <v>72.537000000000006</v>
      </c>
      <c r="T37" s="489">
        <f>(Q37*1.5)</f>
        <v>79.152000000000001</v>
      </c>
      <c r="U37" s="489">
        <f>(R37*1.5)</f>
        <v>72.537000000000006</v>
      </c>
      <c r="V37" s="220"/>
      <c r="W37" s="220"/>
      <c r="X37" s="220"/>
      <c r="Y37" s="220"/>
    </row>
    <row r="38" spans="1:25" ht="15.75">
      <c r="A38" s="343"/>
      <c r="B38" s="360"/>
      <c r="C38" s="360"/>
      <c r="D38" s="360"/>
      <c r="E38" s="75" t="s">
        <v>28</v>
      </c>
      <c r="F38" s="76">
        <v>80</v>
      </c>
      <c r="G38" s="84">
        <v>0.1</v>
      </c>
      <c r="H38" s="84">
        <v>0.1</v>
      </c>
      <c r="I38" s="84">
        <v>0.1</v>
      </c>
      <c r="J38" s="84">
        <v>0.1</v>
      </c>
      <c r="K38" s="84">
        <v>0.1</v>
      </c>
      <c r="L38" s="84">
        <v>0.1</v>
      </c>
      <c r="M38" s="76">
        <f t="shared" si="6"/>
        <v>8.0000000000000002E-3</v>
      </c>
      <c r="N38" s="76">
        <f t="shared" si="7"/>
        <v>8.0000000000000002E-3</v>
      </c>
      <c r="O38" s="76">
        <f t="shared" si="8"/>
        <v>8.0000000000000002E-3</v>
      </c>
      <c r="P38" s="375"/>
      <c r="Q38" s="375"/>
      <c r="R38" s="375"/>
      <c r="S38" s="490"/>
      <c r="T38" s="490"/>
      <c r="U38" s="490"/>
      <c r="V38" s="220"/>
      <c r="W38" s="220"/>
      <c r="X38" s="220"/>
      <c r="Y38" s="220"/>
    </row>
    <row r="39" spans="1:25" ht="15.75" thickBot="1">
      <c r="A39" s="343"/>
      <c r="B39" s="360"/>
      <c r="C39" s="360"/>
      <c r="D39" s="360"/>
      <c r="E39" s="74" t="s">
        <v>14</v>
      </c>
      <c r="F39" s="76">
        <v>5260</v>
      </c>
      <c r="G39" s="81">
        <v>5</v>
      </c>
      <c r="H39" s="81">
        <v>5</v>
      </c>
      <c r="I39" s="81">
        <v>5</v>
      </c>
      <c r="J39" s="81">
        <v>5</v>
      </c>
      <c r="K39" s="81">
        <v>5</v>
      </c>
      <c r="L39" s="81">
        <v>5</v>
      </c>
      <c r="M39" s="76">
        <f t="shared" si="6"/>
        <v>26.3</v>
      </c>
      <c r="N39" s="76">
        <f t="shared" si="7"/>
        <v>26.3</v>
      </c>
      <c r="O39" s="76">
        <f t="shared" si="8"/>
        <v>26.3</v>
      </c>
      <c r="P39" s="376"/>
      <c r="Q39" s="376"/>
      <c r="R39" s="376"/>
      <c r="S39" s="491"/>
      <c r="T39" s="491"/>
      <c r="U39" s="491"/>
      <c r="V39" s="220"/>
      <c r="W39" s="220"/>
      <c r="X39" s="220"/>
      <c r="Y39" s="220"/>
    </row>
    <row r="40" spans="1:25">
      <c r="A40" s="343" t="s">
        <v>43</v>
      </c>
      <c r="B40" s="360">
        <v>200</v>
      </c>
      <c r="C40" s="360">
        <v>200</v>
      </c>
      <c r="D40" s="360">
        <v>200</v>
      </c>
      <c r="E40" s="104" t="s">
        <v>44</v>
      </c>
      <c r="F40" s="76">
        <v>630</v>
      </c>
      <c r="G40" s="90">
        <v>20</v>
      </c>
      <c r="H40" s="90">
        <v>20</v>
      </c>
      <c r="I40" s="90">
        <v>20</v>
      </c>
      <c r="J40" s="90">
        <v>20</v>
      </c>
      <c r="K40" s="90">
        <v>20</v>
      </c>
      <c r="L40" s="90">
        <v>20</v>
      </c>
      <c r="M40" s="198">
        <f t="shared" si="6"/>
        <v>12.6</v>
      </c>
      <c r="N40" s="198">
        <f t="shared" si="7"/>
        <v>12.6</v>
      </c>
      <c r="O40" s="210">
        <f t="shared" si="8"/>
        <v>12.6</v>
      </c>
      <c r="P40" s="374">
        <f>SUM(M40:M41)</f>
        <v>13.875</v>
      </c>
      <c r="Q40" s="374">
        <f>SUM(N40:N41)</f>
        <v>13.875</v>
      </c>
      <c r="R40" s="374">
        <f>SUM(O40:O41)</f>
        <v>13.875</v>
      </c>
      <c r="S40" s="374">
        <f>P40*1.5</f>
        <v>20.8125</v>
      </c>
      <c r="T40" s="374">
        <f>Q40*1.5</f>
        <v>20.8125</v>
      </c>
      <c r="U40" s="424">
        <f>R40*1.5</f>
        <v>20.8125</v>
      </c>
      <c r="V40" s="220"/>
      <c r="W40" s="220"/>
      <c r="X40" s="220"/>
      <c r="Y40" s="220"/>
    </row>
    <row r="41" spans="1:25">
      <c r="A41" s="343"/>
      <c r="B41" s="360"/>
      <c r="C41" s="360"/>
      <c r="D41" s="360"/>
      <c r="E41" s="105" t="s">
        <v>32</v>
      </c>
      <c r="F41" s="76">
        <v>425</v>
      </c>
      <c r="G41" s="81">
        <v>3</v>
      </c>
      <c r="H41" s="81">
        <v>3</v>
      </c>
      <c r="I41" s="81">
        <v>3</v>
      </c>
      <c r="J41" s="81">
        <v>3</v>
      </c>
      <c r="K41" s="81">
        <v>3</v>
      </c>
      <c r="L41" s="81">
        <v>3</v>
      </c>
      <c r="M41" s="198">
        <f t="shared" si="6"/>
        <v>1.2749999999999999</v>
      </c>
      <c r="N41" s="198">
        <f t="shared" si="7"/>
        <v>1.2749999999999999</v>
      </c>
      <c r="O41" s="210">
        <f t="shared" si="8"/>
        <v>1.2749999999999999</v>
      </c>
      <c r="P41" s="376"/>
      <c r="Q41" s="376"/>
      <c r="R41" s="376"/>
      <c r="S41" s="376"/>
      <c r="T41" s="376"/>
      <c r="U41" s="425"/>
      <c r="V41" s="220"/>
      <c r="W41" s="220"/>
      <c r="X41" s="220"/>
      <c r="Y41" s="220"/>
    </row>
    <row r="42" spans="1:25" ht="30.75" thickBot="1">
      <c r="A42" s="106" t="s">
        <v>110</v>
      </c>
      <c r="B42" s="107">
        <v>30</v>
      </c>
      <c r="C42" s="107">
        <v>50</v>
      </c>
      <c r="D42" s="107">
        <v>50</v>
      </c>
      <c r="E42" s="108" t="s">
        <v>110</v>
      </c>
      <c r="F42" s="109">
        <v>440</v>
      </c>
      <c r="G42" s="110">
        <v>30</v>
      </c>
      <c r="H42" s="110">
        <v>50</v>
      </c>
      <c r="I42" s="110">
        <v>50</v>
      </c>
      <c r="J42" s="110">
        <v>30</v>
      </c>
      <c r="K42" s="110">
        <v>50</v>
      </c>
      <c r="L42" s="110">
        <v>50</v>
      </c>
      <c r="M42" s="111">
        <f t="shared" si="6"/>
        <v>13.2</v>
      </c>
      <c r="N42" s="111">
        <f t="shared" si="7"/>
        <v>22</v>
      </c>
      <c r="O42" s="111">
        <f t="shared" si="8"/>
        <v>22</v>
      </c>
      <c r="P42" s="111">
        <f>SUM(M42)</f>
        <v>13.2</v>
      </c>
      <c r="Q42" s="111">
        <f>SUM(N42)</f>
        <v>22</v>
      </c>
      <c r="R42" s="111">
        <f>SUM(O42)</f>
        <v>22</v>
      </c>
      <c r="S42" s="149">
        <f>P42*1.5</f>
        <v>19.799999999999997</v>
      </c>
      <c r="T42" s="149">
        <f>Q42*1.5</f>
        <v>33</v>
      </c>
      <c r="U42" s="150">
        <f>R42*1.5</f>
        <v>33</v>
      </c>
      <c r="V42" s="220"/>
      <c r="W42" s="220"/>
      <c r="X42" s="220"/>
      <c r="Y42" s="220"/>
    </row>
    <row r="43" spans="1:25" ht="15.75" thickBot="1">
      <c r="A43" s="414"/>
      <c r="B43" s="415"/>
      <c r="C43" s="415"/>
      <c r="D43" s="415"/>
      <c r="E43" s="415"/>
      <c r="F43" s="415"/>
      <c r="G43" s="415"/>
      <c r="H43" s="415"/>
      <c r="I43" s="415"/>
      <c r="J43" s="415"/>
      <c r="K43" s="415"/>
      <c r="L43" s="415"/>
      <c r="M43" s="415"/>
      <c r="N43" s="415"/>
      <c r="O43" s="415"/>
      <c r="P43" s="151">
        <f t="shared" ref="P43:U43" si="9">SUM(P23:P42)</f>
        <v>492.19599999999997</v>
      </c>
      <c r="Q43" s="151">
        <f t="shared" si="9"/>
        <v>560.67849999999999</v>
      </c>
      <c r="R43" s="151">
        <f t="shared" si="9"/>
        <v>605.59999999999991</v>
      </c>
      <c r="S43" s="152">
        <f t="shared" si="9"/>
        <v>738.2940000000001</v>
      </c>
      <c r="T43" s="152">
        <f t="shared" si="9"/>
        <v>841.01775000000009</v>
      </c>
      <c r="U43" s="152">
        <f t="shared" si="9"/>
        <v>908.4</v>
      </c>
      <c r="V43" s="220"/>
      <c r="W43" s="220"/>
      <c r="X43" s="220"/>
      <c r="Y43" s="220"/>
    </row>
    <row r="44" spans="1:25">
      <c r="A44" s="401" t="s">
        <v>33</v>
      </c>
      <c r="B44" s="358"/>
      <c r="C44" s="358"/>
      <c r="D44" s="358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485"/>
      <c r="V44" s="220"/>
      <c r="W44" s="220"/>
      <c r="X44" s="220"/>
      <c r="Y44" s="220"/>
    </row>
    <row r="45" spans="1:25" ht="15" customHeight="1">
      <c r="A45" s="492" t="s">
        <v>91</v>
      </c>
      <c r="B45" s="404">
        <v>70</v>
      </c>
      <c r="C45" s="404">
        <v>90</v>
      </c>
      <c r="D45" s="404">
        <v>100</v>
      </c>
      <c r="E45" s="74" t="s">
        <v>53</v>
      </c>
      <c r="F45" s="76">
        <v>1900</v>
      </c>
      <c r="G45" s="81">
        <v>76</v>
      </c>
      <c r="H45" s="81">
        <v>80</v>
      </c>
      <c r="I45" s="81">
        <v>80</v>
      </c>
      <c r="J45" s="81">
        <v>70</v>
      </c>
      <c r="K45" s="81">
        <v>75</v>
      </c>
      <c r="L45" s="81">
        <v>75</v>
      </c>
      <c r="M45" s="198">
        <f t="shared" ref="M45:M51" si="10">G45*F45/1000</f>
        <v>144.4</v>
      </c>
      <c r="N45" s="198">
        <f t="shared" ref="N45:N51" si="11">H45*F45/1000</f>
        <v>152</v>
      </c>
      <c r="O45" s="210">
        <f t="shared" ref="O45:O51" si="12">I45*F45/1000</f>
        <v>152</v>
      </c>
      <c r="P45" s="374">
        <f>SUM(M45:M51)</f>
        <v>186.00300000000001</v>
      </c>
      <c r="Q45" s="374">
        <f>SUM(N45:N51)</f>
        <v>196.99</v>
      </c>
      <c r="R45" s="374">
        <f>SUM(O45:O51)</f>
        <v>183.46799999999999</v>
      </c>
      <c r="S45" s="380">
        <f>P45*1.5</f>
        <v>279.00450000000001</v>
      </c>
      <c r="T45" s="380">
        <f>Q45*1.5</f>
        <v>295.48500000000001</v>
      </c>
      <c r="U45" s="374">
        <f>R45*1.5</f>
        <v>275.202</v>
      </c>
      <c r="V45" s="220"/>
      <c r="W45" s="220"/>
      <c r="X45" s="220"/>
      <c r="Y45" s="220"/>
    </row>
    <row r="46" spans="1:25" ht="15" customHeight="1">
      <c r="A46" s="493"/>
      <c r="B46" s="372"/>
      <c r="C46" s="372"/>
      <c r="D46" s="372"/>
      <c r="E46" s="104" t="s">
        <v>10</v>
      </c>
      <c r="F46" s="76">
        <v>169</v>
      </c>
      <c r="G46" s="81">
        <v>20</v>
      </c>
      <c r="H46" s="81">
        <v>23</v>
      </c>
      <c r="I46" s="81">
        <v>25</v>
      </c>
      <c r="J46" s="81">
        <v>16</v>
      </c>
      <c r="K46" s="81">
        <v>19</v>
      </c>
      <c r="L46" s="81">
        <v>20</v>
      </c>
      <c r="M46" s="198">
        <f t="shared" si="10"/>
        <v>3.38</v>
      </c>
      <c r="N46" s="198">
        <f t="shared" si="11"/>
        <v>3.887</v>
      </c>
      <c r="O46" s="210">
        <f t="shared" si="12"/>
        <v>4.2249999999999996</v>
      </c>
      <c r="P46" s="375"/>
      <c r="Q46" s="375"/>
      <c r="R46" s="375"/>
      <c r="S46" s="380"/>
      <c r="T46" s="380"/>
      <c r="U46" s="375"/>
      <c r="V46" s="220"/>
      <c r="W46" s="220"/>
      <c r="X46" s="220"/>
      <c r="Y46" s="220"/>
    </row>
    <row r="47" spans="1:25">
      <c r="A47" s="493"/>
      <c r="B47" s="372"/>
      <c r="C47" s="372"/>
      <c r="D47" s="372"/>
      <c r="E47" s="74" t="s">
        <v>34</v>
      </c>
      <c r="F47" s="76">
        <v>160</v>
      </c>
      <c r="G47" s="81">
        <v>15</v>
      </c>
      <c r="H47" s="81">
        <v>18</v>
      </c>
      <c r="I47" s="81">
        <v>20</v>
      </c>
      <c r="J47" s="81">
        <v>12</v>
      </c>
      <c r="K47" s="81">
        <v>15</v>
      </c>
      <c r="L47" s="81">
        <v>17</v>
      </c>
      <c r="M47" s="198">
        <f t="shared" si="10"/>
        <v>2.4</v>
      </c>
      <c r="N47" s="198">
        <f t="shared" si="11"/>
        <v>2.88</v>
      </c>
      <c r="O47" s="210">
        <f t="shared" si="12"/>
        <v>3.2</v>
      </c>
      <c r="P47" s="375"/>
      <c r="Q47" s="375"/>
      <c r="R47" s="375"/>
      <c r="S47" s="380"/>
      <c r="T47" s="380"/>
      <c r="U47" s="375"/>
      <c r="V47" s="220"/>
      <c r="W47" s="220"/>
      <c r="X47" s="220"/>
      <c r="Y47" s="220"/>
    </row>
    <row r="48" spans="1:25">
      <c r="A48" s="493"/>
      <c r="B48" s="372"/>
      <c r="C48" s="372"/>
      <c r="D48" s="372"/>
      <c r="E48" s="74" t="s">
        <v>77</v>
      </c>
      <c r="F48" s="76">
        <v>1345</v>
      </c>
      <c r="G48" s="81">
        <v>3</v>
      </c>
      <c r="H48" s="81">
        <v>3</v>
      </c>
      <c r="I48" s="81">
        <v>3</v>
      </c>
      <c r="J48" s="81">
        <v>3</v>
      </c>
      <c r="K48" s="81">
        <v>3</v>
      </c>
      <c r="L48" s="81">
        <v>3</v>
      </c>
      <c r="M48" s="198">
        <f t="shared" si="10"/>
        <v>4.0350000000000001</v>
      </c>
      <c r="N48" s="198">
        <f t="shared" si="11"/>
        <v>4.0350000000000001</v>
      </c>
      <c r="O48" s="210">
        <f t="shared" si="12"/>
        <v>4.0350000000000001</v>
      </c>
      <c r="P48" s="375"/>
      <c r="Q48" s="375"/>
      <c r="R48" s="375"/>
      <c r="S48" s="380"/>
      <c r="T48" s="380"/>
      <c r="U48" s="375"/>
      <c r="V48" s="220"/>
      <c r="W48" s="220"/>
      <c r="X48" s="220"/>
      <c r="Y48" s="220"/>
    </row>
    <row r="49" spans="1:25">
      <c r="A49" s="493"/>
      <c r="B49" s="372"/>
      <c r="C49" s="372"/>
      <c r="D49" s="372"/>
      <c r="E49" s="74" t="s">
        <v>84</v>
      </c>
      <c r="F49" s="76">
        <v>800</v>
      </c>
      <c r="G49" s="81">
        <v>20</v>
      </c>
      <c r="H49" s="81">
        <v>23</v>
      </c>
      <c r="I49" s="81">
        <v>25</v>
      </c>
      <c r="J49" s="81">
        <v>17</v>
      </c>
      <c r="K49" s="81">
        <v>19</v>
      </c>
      <c r="L49" s="81">
        <v>20</v>
      </c>
      <c r="M49" s="198">
        <f t="shared" si="10"/>
        <v>16</v>
      </c>
      <c r="N49" s="198">
        <f t="shared" si="11"/>
        <v>18.399999999999999</v>
      </c>
      <c r="O49" s="210">
        <f t="shared" si="12"/>
        <v>20</v>
      </c>
      <c r="P49" s="375"/>
      <c r="Q49" s="375"/>
      <c r="R49" s="375"/>
      <c r="S49" s="380"/>
      <c r="T49" s="380"/>
      <c r="U49" s="375"/>
      <c r="V49" s="220"/>
      <c r="W49" s="220"/>
      <c r="X49" s="220"/>
      <c r="Y49" s="220"/>
    </row>
    <row r="50" spans="1:25">
      <c r="A50" s="493"/>
      <c r="B50" s="372"/>
      <c r="C50" s="372"/>
      <c r="D50" s="372"/>
      <c r="E50" s="74" t="s">
        <v>14</v>
      </c>
      <c r="F50" s="76">
        <v>5260</v>
      </c>
      <c r="G50" s="81">
        <v>3</v>
      </c>
      <c r="H50" s="81">
        <v>3</v>
      </c>
      <c r="I50" s="81">
        <v>0</v>
      </c>
      <c r="J50" s="81">
        <v>3</v>
      </c>
      <c r="K50" s="81">
        <v>3</v>
      </c>
      <c r="L50" s="81">
        <v>3</v>
      </c>
      <c r="M50" s="198">
        <f t="shared" si="10"/>
        <v>15.78</v>
      </c>
      <c r="N50" s="198">
        <f t="shared" si="11"/>
        <v>15.78</v>
      </c>
      <c r="O50" s="210">
        <f t="shared" si="12"/>
        <v>0</v>
      </c>
      <c r="P50" s="375"/>
      <c r="Q50" s="375"/>
      <c r="R50" s="375"/>
      <c r="S50" s="380"/>
      <c r="T50" s="380"/>
      <c r="U50" s="375"/>
      <c r="V50" s="220"/>
      <c r="W50" s="220"/>
      <c r="X50" s="220"/>
      <c r="Y50" s="220"/>
    </row>
    <row r="51" spans="1:25" ht="15.75">
      <c r="A51" s="494"/>
      <c r="B51" s="373"/>
      <c r="C51" s="373"/>
      <c r="D51" s="373"/>
      <c r="E51" s="75" t="s">
        <v>28</v>
      </c>
      <c r="F51" s="76">
        <v>80</v>
      </c>
      <c r="G51" s="84">
        <v>0.1</v>
      </c>
      <c r="H51" s="84">
        <v>0.1</v>
      </c>
      <c r="I51" s="84">
        <v>0.1</v>
      </c>
      <c r="J51" s="84">
        <v>0.1</v>
      </c>
      <c r="K51" s="84">
        <v>0.1</v>
      </c>
      <c r="L51" s="84">
        <v>0.1</v>
      </c>
      <c r="M51" s="198">
        <f t="shared" si="10"/>
        <v>8.0000000000000002E-3</v>
      </c>
      <c r="N51" s="198">
        <f t="shared" si="11"/>
        <v>8.0000000000000002E-3</v>
      </c>
      <c r="O51" s="210">
        <f t="shared" si="12"/>
        <v>8.0000000000000002E-3</v>
      </c>
      <c r="P51" s="376"/>
      <c r="Q51" s="376"/>
      <c r="R51" s="376"/>
      <c r="S51" s="380"/>
      <c r="T51" s="380"/>
      <c r="U51" s="376"/>
      <c r="V51" s="220"/>
      <c r="W51" s="220"/>
      <c r="X51" s="220"/>
      <c r="Y51" s="220"/>
    </row>
    <row r="52" spans="1:25" ht="15.75" customHeight="1">
      <c r="A52" s="329" t="s">
        <v>147</v>
      </c>
      <c r="B52" s="404">
        <v>130</v>
      </c>
      <c r="C52" s="404">
        <v>150</v>
      </c>
      <c r="D52" s="404">
        <v>180</v>
      </c>
      <c r="E52" s="85" t="s">
        <v>69</v>
      </c>
      <c r="F52" s="76">
        <v>396</v>
      </c>
      <c r="G52" s="81">
        <v>54</v>
      </c>
      <c r="H52" s="81">
        <v>63</v>
      </c>
      <c r="I52" s="81">
        <v>75</v>
      </c>
      <c r="J52" s="81">
        <v>54</v>
      </c>
      <c r="K52" s="81">
        <v>63</v>
      </c>
      <c r="L52" s="81">
        <v>75</v>
      </c>
      <c r="M52" s="76">
        <f>G67*F67/1000</f>
        <v>0.79100000000000004</v>
      </c>
      <c r="N52" s="76">
        <f>H67*F67/1000</f>
        <v>2.3730000000000002</v>
      </c>
      <c r="O52" s="76">
        <f>I67*F67/1000</f>
        <v>0.79100000000000004</v>
      </c>
      <c r="P52" s="374">
        <f>SUM(M52:M54)</f>
        <v>9.1310000000000002</v>
      </c>
      <c r="Q52" s="374">
        <f>SUM(N52:N54)</f>
        <v>7.02</v>
      </c>
      <c r="R52" s="374">
        <f>SUM(O52:O54)</f>
        <v>5.4379999999999997</v>
      </c>
      <c r="S52" s="374">
        <f>P52*1.5</f>
        <v>13.6965</v>
      </c>
      <c r="T52" s="374">
        <f>Q52*1.5</f>
        <v>10.53</v>
      </c>
      <c r="U52" s="424">
        <f>R52*1.5</f>
        <v>8.157</v>
      </c>
      <c r="V52" s="220"/>
      <c r="W52" s="220"/>
      <c r="X52" s="220"/>
      <c r="Y52" s="220"/>
    </row>
    <row r="53" spans="1:25">
      <c r="A53" s="330"/>
      <c r="B53" s="372"/>
      <c r="C53" s="372"/>
      <c r="D53" s="372"/>
      <c r="E53" s="153" t="s">
        <v>14</v>
      </c>
      <c r="F53" s="224">
        <v>5260</v>
      </c>
      <c r="G53" s="81">
        <v>3</v>
      </c>
      <c r="H53" s="81">
        <v>5</v>
      </c>
      <c r="I53" s="81">
        <v>7</v>
      </c>
      <c r="J53" s="81">
        <v>3</v>
      </c>
      <c r="K53" s="81">
        <v>5</v>
      </c>
      <c r="L53" s="81">
        <v>7</v>
      </c>
      <c r="M53" s="76">
        <f>G68*F68/1000</f>
        <v>4.17</v>
      </c>
      <c r="N53" s="76">
        <f>H69*F69/1000</f>
        <v>0.47699999999999998</v>
      </c>
      <c r="O53" s="76">
        <f>I69*F69/1000</f>
        <v>0.47699999999999998</v>
      </c>
      <c r="P53" s="375"/>
      <c r="Q53" s="375"/>
      <c r="R53" s="375"/>
      <c r="S53" s="375"/>
      <c r="T53" s="375"/>
      <c r="U53" s="488"/>
      <c r="V53" s="220"/>
      <c r="W53" s="220"/>
      <c r="X53" s="220"/>
      <c r="Y53" s="220"/>
    </row>
    <row r="54" spans="1:25" ht="15.75">
      <c r="A54" s="370"/>
      <c r="B54" s="373"/>
      <c r="C54" s="373"/>
      <c r="D54" s="373"/>
      <c r="E54" s="85" t="s">
        <v>28</v>
      </c>
      <c r="F54" s="76">
        <v>80</v>
      </c>
      <c r="G54" s="84">
        <v>0.1</v>
      </c>
      <c r="H54" s="84">
        <v>0.1</v>
      </c>
      <c r="I54" s="84">
        <v>0.1</v>
      </c>
      <c r="J54" s="84">
        <v>0.1</v>
      </c>
      <c r="K54" s="84">
        <v>0.1</v>
      </c>
      <c r="L54" s="84">
        <v>0.1</v>
      </c>
      <c r="M54" s="76">
        <f>G68*F68/1000</f>
        <v>4.17</v>
      </c>
      <c r="N54" s="76">
        <f>H68*F68/1000</f>
        <v>4.17</v>
      </c>
      <c r="O54" s="76">
        <f>I68*F68/1000</f>
        <v>4.17</v>
      </c>
      <c r="P54" s="376"/>
      <c r="Q54" s="376"/>
      <c r="R54" s="376"/>
      <c r="S54" s="376"/>
      <c r="T54" s="376"/>
      <c r="U54" s="425"/>
      <c r="V54" s="220"/>
      <c r="W54" s="220"/>
      <c r="X54" s="220"/>
      <c r="Y54" s="220"/>
    </row>
    <row r="55" spans="1:25" ht="15" customHeight="1">
      <c r="A55" s="329" t="s">
        <v>54</v>
      </c>
      <c r="B55" s="404">
        <v>200</v>
      </c>
      <c r="C55" s="404">
        <v>200</v>
      </c>
      <c r="D55" s="404">
        <v>200</v>
      </c>
      <c r="E55" s="75" t="s">
        <v>55</v>
      </c>
      <c r="F55" s="76">
        <v>4600</v>
      </c>
      <c r="G55" s="81">
        <v>7</v>
      </c>
      <c r="H55" s="81">
        <v>7</v>
      </c>
      <c r="I55" s="81">
        <v>7</v>
      </c>
      <c r="J55" s="81">
        <v>7</v>
      </c>
      <c r="K55" s="81">
        <v>7</v>
      </c>
      <c r="L55" s="81">
        <v>7</v>
      </c>
      <c r="M55" s="76">
        <f>G55*F55/1000</f>
        <v>32.200000000000003</v>
      </c>
      <c r="N55" s="76">
        <f>H55*F55/1000</f>
        <v>32.200000000000003</v>
      </c>
      <c r="O55" s="76">
        <f>G55*F55/1000</f>
        <v>32.200000000000003</v>
      </c>
      <c r="P55" s="374">
        <f>SUM(M55:M57)</f>
        <v>108.53500000000001</v>
      </c>
      <c r="Q55" s="374">
        <f>SUM(N55:N57)</f>
        <v>108.53500000000001</v>
      </c>
      <c r="R55" s="374">
        <f>SUM(O55:O57)</f>
        <v>108.53500000000001</v>
      </c>
      <c r="S55" s="374">
        <f>P55*1.5</f>
        <v>162.80250000000001</v>
      </c>
      <c r="T55" s="374">
        <f>Q55*1.5</f>
        <v>162.80250000000001</v>
      </c>
      <c r="U55" s="374">
        <f>R55*1.5</f>
        <v>162.80250000000001</v>
      </c>
      <c r="V55" s="220"/>
      <c r="W55" s="220"/>
      <c r="X55" s="220"/>
      <c r="Y55" s="220"/>
    </row>
    <row r="56" spans="1:25" ht="15" customHeight="1">
      <c r="A56" s="370"/>
      <c r="B56" s="373"/>
      <c r="C56" s="373"/>
      <c r="D56" s="373"/>
      <c r="E56" s="75" t="s">
        <v>56</v>
      </c>
      <c r="F56" s="76">
        <v>417</v>
      </c>
      <c r="G56" s="81">
        <v>180</v>
      </c>
      <c r="H56" s="81">
        <v>180</v>
      </c>
      <c r="I56" s="81">
        <v>180</v>
      </c>
      <c r="J56" s="81">
        <v>180</v>
      </c>
      <c r="K56" s="81">
        <v>180</v>
      </c>
      <c r="L56" s="81">
        <v>180</v>
      </c>
      <c r="M56" s="76">
        <f>G56*F56/1000</f>
        <v>75.06</v>
      </c>
      <c r="N56" s="76">
        <f>H56*F56/1000</f>
        <v>75.06</v>
      </c>
      <c r="O56" s="76">
        <f>G56*F56/1000</f>
        <v>75.06</v>
      </c>
      <c r="P56" s="376"/>
      <c r="Q56" s="376"/>
      <c r="R56" s="376"/>
      <c r="S56" s="376"/>
      <c r="T56" s="376"/>
      <c r="U56" s="376"/>
      <c r="V56" s="220"/>
      <c r="W56" s="220"/>
      <c r="X56" s="220"/>
      <c r="Y56" s="220"/>
    </row>
    <row r="57" spans="1:25" ht="15" customHeight="1">
      <c r="A57" s="343"/>
      <c r="B57" s="360"/>
      <c r="C57" s="360"/>
      <c r="D57" s="360"/>
      <c r="E57" s="75" t="s">
        <v>38</v>
      </c>
      <c r="F57" s="76">
        <v>425</v>
      </c>
      <c r="G57" s="81">
        <v>3</v>
      </c>
      <c r="H57" s="81">
        <v>3</v>
      </c>
      <c r="I57" s="81">
        <v>3</v>
      </c>
      <c r="J57" s="81">
        <v>3</v>
      </c>
      <c r="K57" s="81">
        <v>3</v>
      </c>
      <c r="L57" s="81">
        <v>3</v>
      </c>
      <c r="M57" s="76">
        <f>G57*F57/1000</f>
        <v>1.2749999999999999</v>
      </c>
      <c r="N57" s="76">
        <f>H57*F57/1000</f>
        <v>1.2749999999999999</v>
      </c>
      <c r="O57" s="76">
        <f>I57*F57/1000</f>
        <v>1.2749999999999999</v>
      </c>
      <c r="P57" s="380"/>
      <c r="Q57" s="380"/>
      <c r="R57" s="380"/>
      <c r="S57" s="380"/>
      <c r="T57" s="380"/>
      <c r="U57" s="380"/>
      <c r="V57" s="220"/>
      <c r="W57" s="220"/>
      <c r="X57" s="220"/>
      <c r="Y57" s="220"/>
    </row>
    <row r="58" spans="1:25" ht="15" customHeight="1">
      <c r="A58" s="89" t="s">
        <v>158</v>
      </c>
      <c r="B58" s="90">
        <v>120</v>
      </c>
      <c r="C58" s="90">
        <v>120</v>
      </c>
      <c r="D58" s="90">
        <v>120</v>
      </c>
      <c r="E58" s="75" t="s">
        <v>51</v>
      </c>
      <c r="F58" s="76">
        <v>751</v>
      </c>
      <c r="G58" s="81">
        <v>150</v>
      </c>
      <c r="H58" s="81">
        <v>150</v>
      </c>
      <c r="I58" s="81">
        <v>150</v>
      </c>
      <c r="J58" s="81">
        <v>120</v>
      </c>
      <c r="K58" s="81">
        <v>120</v>
      </c>
      <c r="L58" s="81">
        <v>120</v>
      </c>
      <c r="M58" s="76">
        <f>G58*F58/1000</f>
        <v>112.65</v>
      </c>
      <c r="N58" s="76">
        <f>H58*F58/1000</f>
        <v>112.65</v>
      </c>
      <c r="O58" s="76">
        <f>I58*F58/1000</f>
        <v>112.65</v>
      </c>
      <c r="P58" s="155">
        <f t="shared" ref="P58:R59" si="13">SUM(M58)</f>
        <v>112.65</v>
      </c>
      <c r="Q58" s="155">
        <f t="shared" si="13"/>
        <v>112.65</v>
      </c>
      <c r="R58" s="155">
        <f t="shared" si="13"/>
        <v>112.65</v>
      </c>
      <c r="S58" s="225">
        <f t="shared" ref="S58:U59" si="14">(P58*1.5)</f>
        <v>168.97500000000002</v>
      </c>
      <c r="T58" s="225">
        <f t="shared" si="14"/>
        <v>168.97500000000002</v>
      </c>
      <c r="U58" s="225">
        <f t="shared" si="14"/>
        <v>168.97500000000002</v>
      </c>
      <c r="V58" s="220"/>
      <c r="W58" s="220"/>
      <c r="X58" s="220"/>
      <c r="Y58" s="220"/>
    </row>
    <row r="59" spans="1:25" ht="30.75" thickBot="1">
      <c r="A59" s="92" t="s">
        <v>110</v>
      </c>
      <c r="B59" s="93">
        <v>30</v>
      </c>
      <c r="C59" s="93">
        <v>50</v>
      </c>
      <c r="D59" s="93">
        <v>50</v>
      </c>
      <c r="E59" s="94" t="s">
        <v>110</v>
      </c>
      <c r="F59" s="90">
        <v>440</v>
      </c>
      <c r="G59" s="81">
        <v>30</v>
      </c>
      <c r="H59" s="81">
        <v>50</v>
      </c>
      <c r="I59" s="81">
        <v>50</v>
      </c>
      <c r="J59" s="81">
        <v>30</v>
      </c>
      <c r="K59" s="81">
        <v>50</v>
      </c>
      <c r="L59" s="81">
        <v>50</v>
      </c>
      <c r="M59" s="76">
        <f>G59*F59/1000</f>
        <v>13.2</v>
      </c>
      <c r="N59" s="76">
        <f>H59*F59/1000</f>
        <v>22</v>
      </c>
      <c r="O59" s="76">
        <f>I59*F59/1000</f>
        <v>22</v>
      </c>
      <c r="P59" s="198">
        <f t="shared" si="13"/>
        <v>13.2</v>
      </c>
      <c r="Q59" s="202">
        <f t="shared" si="13"/>
        <v>22</v>
      </c>
      <c r="R59" s="202">
        <f t="shared" si="13"/>
        <v>22</v>
      </c>
      <c r="S59" s="226">
        <f t="shared" si="14"/>
        <v>19.799999999999997</v>
      </c>
      <c r="T59" s="226">
        <f t="shared" si="14"/>
        <v>33</v>
      </c>
      <c r="U59" s="226">
        <f t="shared" si="14"/>
        <v>33</v>
      </c>
      <c r="V59" s="220"/>
      <c r="W59" s="220"/>
      <c r="X59" s="220"/>
      <c r="Y59" s="220"/>
    </row>
    <row r="60" spans="1:25" ht="15.75" thickBot="1">
      <c r="A60" s="495"/>
      <c r="B60" s="496"/>
      <c r="C60" s="496"/>
      <c r="D60" s="496"/>
      <c r="E60" s="496"/>
      <c r="F60" s="496"/>
      <c r="G60" s="496"/>
      <c r="H60" s="496"/>
      <c r="I60" s="496"/>
      <c r="J60" s="496"/>
      <c r="K60" s="496"/>
      <c r="L60" s="496"/>
      <c r="M60" s="496"/>
      <c r="N60" s="496"/>
      <c r="O60" s="497"/>
      <c r="P60" s="156">
        <f t="shared" ref="P60:U60" si="15">SUM(P45:P59)</f>
        <v>429.51900000000006</v>
      </c>
      <c r="Q60" s="156">
        <f t="shared" si="15"/>
        <v>447.19500000000005</v>
      </c>
      <c r="R60" s="156">
        <f t="shared" si="15"/>
        <v>432.09100000000001</v>
      </c>
      <c r="S60" s="156">
        <f t="shared" si="15"/>
        <v>644.27850000000001</v>
      </c>
      <c r="T60" s="156">
        <f t="shared" si="15"/>
        <v>670.79250000000002</v>
      </c>
      <c r="U60" s="156">
        <f t="shared" si="15"/>
        <v>648.13650000000007</v>
      </c>
      <c r="V60" s="220"/>
      <c r="W60" s="220"/>
      <c r="X60" s="220"/>
      <c r="Y60" s="220"/>
    </row>
    <row r="61" spans="1:25" ht="17.25" customHeight="1" thickBot="1">
      <c r="A61" s="439" t="s">
        <v>39</v>
      </c>
      <c r="B61" s="439"/>
      <c r="C61" s="439"/>
      <c r="D61" s="439"/>
      <c r="E61" s="439"/>
      <c r="F61" s="439"/>
      <c r="G61" s="439"/>
      <c r="H61" s="439"/>
      <c r="I61" s="439"/>
      <c r="J61" s="439"/>
      <c r="K61" s="439"/>
      <c r="L61" s="439"/>
      <c r="M61" s="439"/>
      <c r="N61" s="439"/>
      <c r="O61" s="439"/>
      <c r="P61" s="78"/>
      <c r="Q61" s="78"/>
      <c r="R61" s="78"/>
      <c r="S61" s="78"/>
      <c r="T61" s="78"/>
      <c r="U61" s="78"/>
      <c r="V61" s="220"/>
      <c r="W61" s="220"/>
      <c r="X61" s="220"/>
      <c r="Y61" s="220"/>
    </row>
    <row r="62" spans="1:25" ht="21" customHeight="1" thickBot="1">
      <c r="A62" s="420" t="s">
        <v>124</v>
      </c>
      <c r="B62" s="367">
        <v>70</v>
      </c>
      <c r="C62" s="367">
        <v>90</v>
      </c>
      <c r="D62" s="367">
        <v>100</v>
      </c>
      <c r="E62" s="73" t="s">
        <v>63</v>
      </c>
      <c r="F62" s="118">
        <v>2850</v>
      </c>
      <c r="G62" s="119">
        <v>80</v>
      </c>
      <c r="H62" s="119">
        <v>98</v>
      </c>
      <c r="I62" s="119">
        <v>105</v>
      </c>
      <c r="J62" s="119">
        <v>74</v>
      </c>
      <c r="K62" s="119">
        <v>75</v>
      </c>
      <c r="L62" s="119">
        <v>98</v>
      </c>
      <c r="M62" s="213">
        <f t="shared" ref="M62:M80" si="16">G62*F62/1000</f>
        <v>228</v>
      </c>
      <c r="N62" s="213">
        <f>H62*F62/1000</f>
        <v>279.3</v>
      </c>
      <c r="O62" s="83">
        <f>I62*F62/1000</f>
        <v>299.25</v>
      </c>
      <c r="P62" s="381">
        <f>SUM(M62:M67)</f>
        <v>242.09400000000002</v>
      </c>
      <c r="Q62" s="381">
        <f>SUM(N62:N67)</f>
        <v>297.11599999999999</v>
      </c>
      <c r="R62" s="381">
        <f>SUM(O62:O67)</f>
        <v>320.26800000000003</v>
      </c>
      <c r="S62" s="381">
        <f>P62*1.5</f>
        <v>363.14100000000002</v>
      </c>
      <c r="T62" s="381">
        <f>Q62*1.5</f>
        <v>445.67399999999998</v>
      </c>
      <c r="U62" s="487">
        <f>R62*1.5</f>
        <v>480.40200000000004</v>
      </c>
      <c r="V62" s="220"/>
      <c r="W62" s="220"/>
      <c r="X62" s="220"/>
      <c r="Y62" s="220"/>
    </row>
    <row r="63" spans="1:25" ht="15.75" thickBot="1">
      <c r="A63" s="343"/>
      <c r="B63" s="368"/>
      <c r="C63" s="368"/>
      <c r="D63" s="368"/>
      <c r="E63" s="94" t="s">
        <v>41</v>
      </c>
      <c r="F63" s="77">
        <v>160</v>
      </c>
      <c r="G63" s="93">
        <v>6</v>
      </c>
      <c r="H63" s="93">
        <v>10</v>
      </c>
      <c r="I63" s="93">
        <v>10</v>
      </c>
      <c r="J63" s="93">
        <v>5</v>
      </c>
      <c r="K63" s="93">
        <v>8</v>
      </c>
      <c r="L63" s="93">
        <v>10</v>
      </c>
      <c r="M63" s="76">
        <f t="shared" si="16"/>
        <v>0.96</v>
      </c>
      <c r="N63" s="213">
        <f t="shared" ref="N63:N80" si="17">H63*F63/1000</f>
        <v>1.6</v>
      </c>
      <c r="O63" s="83">
        <f t="shared" ref="O63:O80" si="18">I63*F63/1000</f>
        <v>1.6</v>
      </c>
      <c r="P63" s="375"/>
      <c r="Q63" s="375"/>
      <c r="R63" s="375"/>
      <c r="S63" s="375"/>
      <c r="T63" s="375"/>
      <c r="U63" s="488"/>
      <c r="V63" s="220"/>
      <c r="W63" s="220"/>
      <c r="X63" s="220"/>
      <c r="Y63" s="220"/>
    </row>
    <row r="64" spans="1:25" ht="15.75" customHeight="1" thickBot="1">
      <c r="A64" s="343"/>
      <c r="B64" s="368"/>
      <c r="C64" s="368"/>
      <c r="D64" s="368"/>
      <c r="E64" s="74" t="s">
        <v>64</v>
      </c>
      <c r="F64" s="77">
        <v>750</v>
      </c>
      <c r="G64" s="93">
        <v>13</v>
      </c>
      <c r="H64" s="93">
        <v>15</v>
      </c>
      <c r="I64" s="93">
        <v>20</v>
      </c>
      <c r="J64" s="93">
        <v>13</v>
      </c>
      <c r="K64" s="93">
        <v>15</v>
      </c>
      <c r="L64" s="93">
        <v>20</v>
      </c>
      <c r="M64" s="76">
        <f t="shared" si="16"/>
        <v>9.75</v>
      </c>
      <c r="N64" s="213">
        <f t="shared" si="17"/>
        <v>11.25</v>
      </c>
      <c r="O64" s="83">
        <f t="shared" si="18"/>
        <v>15</v>
      </c>
      <c r="P64" s="375"/>
      <c r="Q64" s="375"/>
      <c r="R64" s="375"/>
      <c r="S64" s="375"/>
      <c r="T64" s="375"/>
      <c r="U64" s="488"/>
      <c r="V64" s="220"/>
      <c r="W64" s="220"/>
      <c r="X64" s="220"/>
      <c r="Y64" s="220"/>
    </row>
    <row r="65" spans="1:25" ht="15.75" thickBot="1">
      <c r="A65" s="343"/>
      <c r="B65" s="368"/>
      <c r="C65" s="368"/>
      <c r="D65" s="368"/>
      <c r="E65" s="74" t="s">
        <v>96</v>
      </c>
      <c r="F65" s="77">
        <v>517</v>
      </c>
      <c r="G65" s="93">
        <v>5</v>
      </c>
      <c r="H65" s="93">
        <v>5</v>
      </c>
      <c r="I65" s="93">
        <v>7</v>
      </c>
      <c r="J65" s="93">
        <v>5</v>
      </c>
      <c r="K65" s="93">
        <v>5</v>
      </c>
      <c r="L65" s="93">
        <v>7</v>
      </c>
      <c r="M65" s="76">
        <f t="shared" si="16"/>
        <v>2.585</v>
      </c>
      <c r="N65" s="213">
        <f t="shared" si="17"/>
        <v>2.585</v>
      </c>
      <c r="O65" s="83">
        <f t="shared" si="18"/>
        <v>3.6190000000000002</v>
      </c>
      <c r="P65" s="375"/>
      <c r="Q65" s="375"/>
      <c r="R65" s="375"/>
      <c r="S65" s="375"/>
      <c r="T65" s="375"/>
      <c r="U65" s="488"/>
      <c r="V65" s="220"/>
      <c r="W65" s="220"/>
      <c r="X65" s="220"/>
      <c r="Y65" s="220"/>
    </row>
    <row r="66" spans="1:25" ht="16.5" thickBot="1">
      <c r="A66" s="343"/>
      <c r="B66" s="368"/>
      <c r="C66" s="368"/>
      <c r="D66" s="368"/>
      <c r="E66" s="75" t="s">
        <v>28</v>
      </c>
      <c r="F66" s="76">
        <v>80</v>
      </c>
      <c r="G66" s="84">
        <v>0.1</v>
      </c>
      <c r="H66" s="93">
        <v>0.1</v>
      </c>
      <c r="I66" s="84">
        <v>0.1</v>
      </c>
      <c r="J66" s="84">
        <v>0.1</v>
      </c>
      <c r="K66" s="93">
        <v>0.1</v>
      </c>
      <c r="L66" s="84">
        <v>0.1</v>
      </c>
      <c r="M66" s="76">
        <f t="shared" si="16"/>
        <v>8.0000000000000002E-3</v>
      </c>
      <c r="N66" s="213">
        <f t="shared" si="17"/>
        <v>8.0000000000000002E-3</v>
      </c>
      <c r="O66" s="83">
        <f t="shared" si="18"/>
        <v>8.0000000000000002E-3</v>
      </c>
      <c r="P66" s="375"/>
      <c r="Q66" s="375"/>
      <c r="R66" s="375"/>
      <c r="S66" s="375"/>
      <c r="T66" s="375"/>
      <c r="U66" s="488"/>
      <c r="V66" s="220"/>
      <c r="W66" s="220"/>
      <c r="X66" s="220"/>
      <c r="Y66" s="220"/>
    </row>
    <row r="67" spans="1:25" ht="15.75" thickBot="1">
      <c r="A67" s="343"/>
      <c r="B67" s="369"/>
      <c r="C67" s="369"/>
      <c r="D67" s="369"/>
      <c r="E67" s="74" t="s">
        <v>12</v>
      </c>
      <c r="F67" s="76">
        <v>791</v>
      </c>
      <c r="G67" s="81">
        <v>1</v>
      </c>
      <c r="H67" s="93">
        <v>3</v>
      </c>
      <c r="I67" s="81">
        <v>1</v>
      </c>
      <c r="J67" s="81">
        <v>1</v>
      </c>
      <c r="K67" s="93">
        <v>3</v>
      </c>
      <c r="L67" s="81">
        <v>1</v>
      </c>
      <c r="M67" s="76">
        <f t="shared" si="16"/>
        <v>0.79100000000000004</v>
      </c>
      <c r="N67" s="213">
        <f t="shared" si="17"/>
        <v>2.3730000000000002</v>
      </c>
      <c r="O67" s="83">
        <f t="shared" si="18"/>
        <v>0.79100000000000004</v>
      </c>
      <c r="P67" s="376"/>
      <c r="Q67" s="376"/>
      <c r="R67" s="376"/>
      <c r="S67" s="376"/>
      <c r="T67" s="376"/>
      <c r="U67" s="425"/>
      <c r="V67" s="220"/>
      <c r="W67" s="220"/>
      <c r="X67" s="220"/>
      <c r="Y67" s="220"/>
    </row>
    <row r="68" spans="1:25" ht="15.75" customHeight="1" thickBot="1">
      <c r="A68" s="343" t="s">
        <v>73</v>
      </c>
      <c r="B68" s="371">
        <v>20</v>
      </c>
      <c r="C68" s="371">
        <v>20</v>
      </c>
      <c r="D68" s="371">
        <v>20</v>
      </c>
      <c r="E68" s="75" t="s">
        <v>70</v>
      </c>
      <c r="F68" s="76">
        <v>417</v>
      </c>
      <c r="G68" s="82">
        <v>10</v>
      </c>
      <c r="H68" s="82">
        <v>10</v>
      </c>
      <c r="I68" s="82">
        <v>10</v>
      </c>
      <c r="J68" s="82">
        <v>10</v>
      </c>
      <c r="K68" s="82">
        <v>10</v>
      </c>
      <c r="L68" s="82">
        <v>10</v>
      </c>
      <c r="M68" s="76">
        <f t="shared" si="16"/>
        <v>4.17</v>
      </c>
      <c r="N68" s="213">
        <f t="shared" si="17"/>
        <v>4.17</v>
      </c>
      <c r="O68" s="83">
        <f t="shared" si="18"/>
        <v>4.17</v>
      </c>
      <c r="P68" s="380">
        <f>SUM(M68:M71)</f>
        <v>26.427</v>
      </c>
      <c r="Q68" s="380">
        <f>SUM(N68:N71)</f>
        <v>26.427</v>
      </c>
      <c r="R68" s="380">
        <f>SUM(O68:O71)</f>
        <v>26.427</v>
      </c>
      <c r="S68" s="380">
        <f>P68*1.5</f>
        <v>39.640500000000003</v>
      </c>
      <c r="T68" s="380">
        <f>Q68*1.5</f>
        <v>39.640500000000003</v>
      </c>
      <c r="U68" s="498">
        <f>R68*1.5</f>
        <v>39.640500000000003</v>
      </c>
      <c r="V68" s="220"/>
      <c r="W68" s="220"/>
      <c r="X68" s="220"/>
      <c r="Y68" s="220"/>
    </row>
    <row r="69" spans="1:25" ht="15.75" customHeight="1" thickBot="1">
      <c r="A69" s="343"/>
      <c r="B69" s="371"/>
      <c r="C69" s="371"/>
      <c r="D69" s="371"/>
      <c r="E69" s="75" t="s">
        <v>74</v>
      </c>
      <c r="F69" s="76">
        <v>159</v>
      </c>
      <c r="G69" s="82">
        <v>3</v>
      </c>
      <c r="H69" s="82">
        <v>3</v>
      </c>
      <c r="I69" s="82">
        <v>3</v>
      </c>
      <c r="J69" s="82">
        <v>3</v>
      </c>
      <c r="K69" s="82">
        <v>3</v>
      </c>
      <c r="L69" s="82">
        <v>3</v>
      </c>
      <c r="M69" s="76">
        <f t="shared" si="16"/>
        <v>0.47699999999999998</v>
      </c>
      <c r="N69" s="213">
        <f t="shared" si="17"/>
        <v>0.47699999999999998</v>
      </c>
      <c r="O69" s="83">
        <f t="shared" si="18"/>
        <v>0.47699999999999998</v>
      </c>
      <c r="P69" s="380"/>
      <c r="Q69" s="380"/>
      <c r="R69" s="380"/>
      <c r="S69" s="380"/>
      <c r="T69" s="380"/>
      <c r="U69" s="498"/>
      <c r="V69" s="220"/>
      <c r="W69" s="220"/>
      <c r="X69" s="220"/>
      <c r="Y69" s="220"/>
    </row>
    <row r="70" spans="1:25" ht="15.75" customHeight="1" thickBot="1">
      <c r="A70" s="343"/>
      <c r="B70" s="371"/>
      <c r="C70" s="371"/>
      <c r="D70" s="371"/>
      <c r="E70" s="75" t="s">
        <v>14</v>
      </c>
      <c r="F70" s="76">
        <v>5260</v>
      </c>
      <c r="G70" s="82">
        <v>3</v>
      </c>
      <c r="H70" s="82">
        <v>3</v>
      </c>
      <c r="I70" s="82">
        <v>3</v>
      </c>
      <c r="J70" s="82">
        <v>3</v>
      </c>
      <c r="K70" s="82">
        <v>3</v>
      </c>
      <c r="L70" s="82">
        <v>3</v>
      </c>
      <c r="M70" s="76">
        <f t="shared" si="16"/>
        <v>15.78</v>
      </c>
      <c r="N70" s="213">
        <f t="shared" si="17"/>
        <v>15.78</v>
      </c>
      <c r="O70" s="83">
        <f t="shared" si="18"/>
        <v>15.78</v>
      </c>
      <c r="P70" s="380"/>
      <c r="Q70" s="380"/>
      <c r="R70" s="380"/>
      <c r="S70" s="380"/>
      <c r="T70" s="380"/>
      <c r="U70" s="498"/>
      <c r="V70" s="220"/>
      <c r="W70" s="220"/>
      <c r="X70" s="220"/>
      <c r="Y70" s="220"/>
    </row>
    <row r="71" spans="1:25" ht="15.75" customHeight="1" thickBot="1">
      <c r="A71" s="343"/>
      <c r="B71" s="371"/>
      <c r="C71" s="371"/>
      <c r="D71" s="371"/>
      <c r="E71" s="75" t="s">
        <v>77</v>
      </c>
      <c r="F71" s="76">
        <v>2000</v>
      </c>
      <c r="G71" s="82">
        <v>3</v>
      </c>
      <c r="H71" s="82">
        <v>3</v>
      </c>
      <c r="I71" s="82">
        <v>3</v>
      </c>
      <c r="J71" s="82">
        <v>3</v>
      </c>
      <c r="K71" s="82">
        <v>3</v>
      </c>
      <c r="L71" s="82">
        <v>3</v>
      </c>
      <c r="M71" s="76">
        <f t="shared" si="16"/>
        <v>6</v>
      </c>
      <c r="N71" s="213">
        <f t="shared" si="17"/>
        <v>6</v>
      </c>
      <c r="O71" s="83">
        <f t="shared" si="18"/>
        <v>6</v>
      </c>
      <c r="P71" s="380"/>
      <c r="Q71" s="380"/>
      <c r="R71" s="380"/>
      <c r="S71" s="380"/>
      <c r="T71" s="380"/>
      <c r="U71" s="498"/>
      <c r="V71" s="220"/>
      <c r="W71" s="220"/>
      <c r="X71" s="220"/>
      <c r="Y71" s="220"/>
    </row>
    <row r="72" spans="1:25" ht="15.75" customHeight="1" thickBot="1">
      <c r="A72" s="343" t="s">
        <v>72</v>
      </c>
      <c r="B72" s="371">
        <v>130</v>
      </c>
      <c r="C72" s="371">
        <v>150</v>
      </c>
      <c r="D72" s="371">
        <v>180</v>
      </c>
      <c r="E72" s="75" t="s">
        <v>71</v>
      </c>
      <c r="F72" s="76">
        <v>193</v>
      </c>
      <c r="G72" s="82">
        <v>140</v>
      </c>
      <c r="H72" s="82">
        <v>144</v>
      </c>
      <c r="I72" s="82">
        <v>150</v>
      </c>
      <c r="J72" s="82">
        <v>93</v>
      </c>
      <c r="K72" s="93">
        <v>108</v>
      </c>
      <c r="L72" s="93">
        <v>111</v>
      </c>
      <c r="M72" s="76">
        <f t="shared" si="16"/>
        <v>27.02</v>
      </c>
      <c r="N72" s="213">
        <f t="shared" si="17"/>
        <v>27.792000000000002</v>
      </c>
      <c r="O72" s="83">
        <f t="shared" si="18"/>
        <v>28.95</v>
      </c>
      <c r="P72" s="380">
        <f>SUM(M72:M76)</f>
        <v>95.082999999999984</v>
      </c>
      <c r="Q72" s="380">
        <f>SUM(N72:N76)</f>
        <v>88.809999999999988</v>
      </c>
      <c r="R72" s="380">
        <f>SUM(O72:O76)</f>
        <v>96.672999999999988</v>
      </c>
      <c r="S72" s="380">
        <f>P72*1.5</f>
        <v>142.62449999999998</v>
      </c>
      <c r="T72" s="380">
        <f>Q72*1.5</f>
        <v>133.21499999999997</v>
      </c>
      <c r="U72" s="498">
        <f>R72*1.5</f>
        <v>145.00949999999997</v>
      </c>
      <c r="V72" s="220"/>
      <c r="W72" s="220"/>
      <c r="X72" s="220"/>
      <c r="Y72" s="220"/>
    </row>
    <row r="73" spans="1:25" ht="15.75" customHeight="1" thickBot="1">
      <c r="A73" s="343"/>
      <c r="B73" s="371"/>
      <c r="C73" s="371"/>
      <c r="D73" s="371"/>
      <c r="E73" s="75" t="s">
        <v>35</v>
      </c>
      <c r="F73" s="76">
        <v>169</v>
      </c>
      <c r="G73" s="82">
        <v>55</v>
      </c>
      <c r="H73" s="82">
        <v>75</v>
      </c>
      <c r="I73" s="82">
        <v>90</v>
      </c>
      <c r="J73" s="82">
        <v>48</v>
      </c>
      <c r="K73" s="93">
        <v>57</v>
      </c>
      <c r="L73" s="93">
        <v>63</v>
      </c>
      <c r="M73" s="76">
        <f t="shared" si="16"/>
        <v>9.2949999999999999</v>
      </c>
      <c r="N73" s="213">
        <f t="shared" si="17"/>
        <v>12.675000000000001</v>
      </c>
      <c r="O73" s="83">
        <f t="shared" si="18"/>
        <v>15.21</v>
      </c>
      <c r="P73" s="380"/>
      <c r="Q73" s="380"/>
      <c r="R73" s="380"/>
      <c r="S73" s="380"/>
      <c r="T73" s="380"/>
      <c r="U73" s="498"/>
      <c r="V73" s="220"/>
      <c r="W73" s="220"/>
      <c r="X73" s="220"/>
      <c r="Y73" s="220"/>
    </row>
    <row r="74" spans="1:25" ht="15.75" thickBot="1">
      <c r="A74" s="343"/>
      <c r="B74" s="371"/>
      <c r="C74" s="371"/>
      <c r="D74" s="371"/>
      <c r="E74" s="74" t="s">
        <v>70</v>
      </c>
      <c r="F74" s="76">
        <v>417</v>
      </c>
      <c r="G74" s="81">
        <v>40</v>
      </c>
      <c r="H74" s="81">
        <v>15</v>
      </c>
      <c r="I74" s="81">
        <v>25</v>
      </c>
      <c r="J74" s="81">
        <v>40</v>
      </c>
      <c r="K74" s="93">
        <v>15</v>
      </c>
      <c r="L74" s="93">
        <v>25</v>
      </c>
      <c r="M74" s="76">
        <f t="shared" si="16"/>
        <v>16.68</v>
      </c>
      <c r="N74" s="213">
        <f t="shared" si="17"/>
        <v>6.2549999999999999</v>
      </c>
      <c r="O74" s="83">
        <f t="shared" si="18"/>
        <v>10.425000000000001</v>
      </c>
      <c r="P74" s="380"/>
      <c r="Q74" s="380"/>
      <c r="R74" s="380"/>
      <c r="S74" s="380"/>
      <c r="T74" s="380"/>
      <c r="U74" s="498"/>
      <c r="V74" s="220"/>
      <c r="W74" s="220"/>
      <c r="X74" s="220"/>
      <c r="Y74" s="220"/>
    </row>
    <row r="75" spans="1:25" ht="15.75" thickBot="1">
      <c r="A75" s="343"/>
      <c r="B75" s="371"/>
      <c r="C75" s="371"/>
      <c r="D75" s="371"/>
      <c r="E75" s="74" t="s">
        <v>14</v>
      </c>
      <c r="F75" s="76">
        <v>5260</v>
      </c>
      <c r="G75" s="81">
        <v>8</v>
      </c>
      <c r="H75" s="81">
        <v>8</v>
      </c>
      <c r="I75" s="81">
        <v>8</v>
      </c>
      <c r="J75" s="81">
        <v>8</v>
      </c>
      <c r="K75" s="93">
        <v>8</v>
      </c>
      <c r="L75" s="93">
        <v>8</v>
      </c>
      <c r="M75" s="76">
        <f t="shared" si="16"/>
        <v>42.08</v>
      </c>
      <c r="N75" s="213">
        <f t="shared" si="17"/>
        <v>42.08</v>
      </c>
      <c r="O75" s="83">
        <f t="shared" si="18"/>
        <v>42.08</v>
      </c>
      <c r="P75" s="380"/>
      <c r="Q75" s="380"/>
      <c r="R75" s="380"/>
      <c r="S75" s="380"/>
      <c r="T75" s="380"/>
      <c r="U75" s="498"/>
      <c r="V75" s="220"/>
      <c r="W75" s="220"/>
      <c r="X75" s="220"/>
      <c r="Y75" s="220"/>
    </row>
    <row r="76" spans="1:25" ht="16.5" thickBot="1">
      <c r="A76" s="343"/>
      <c r="B76" s="371"/>
      <c r="C76" s="371"/>
      <c r="D76" s="371"/>
      <c r="E76" s="75" t="s">
        <v>28</v>
      </c>
      <c r="F76" s="76">
        <v>80</v>
      </c>
      <c r="G76" s="84">
        <v>0.1</v>
      </c>
      <c r="H76" s="84">
        <v>0.1</v>
      </c>
      <c r="I76" s="84">
        <v>0.1</v>
      </c>
      <c r="J76" s="84">
        <v>0.1</v>
      </c>
      <c r="K76" s="125">
        <v>0.1</v>
      </c>
      <c r="L76" s="125">
        <v>0.1</v>
      </c>
      <c r="M76" s="76">
        <f t="shared" si="16"/>
        <v>8.0000000000000002E-3</v>
      </c>
      <c r="N76" s="213">
        <f t="shared" si="17"/>
        <v>8.0000000000000002E-3</v>
      </c>
      <c r="O76" s="83">
        <f t="shared" si="18"/>
        <v>8.0000000000000002E-3</v>
      </c>
      <c r="P76" s="380"/>
      <c r="Q76" s="380"/>
      <c r="R76" s="380"/>
      <c r="S76" s="380"/>
      <c r="T76" s="380"/>
      <c r="U76" s="498"/>
      <c r="V76" s="220"/>
      <c r="W76" s="220"/>
      <c r="X76" s="220"/>
      <c r="Y76" s="220"/>
    </row>
    <row r="77" spans="1:25" ht="31.5">
      <c r="A77" s="45" t="s">
        <v>161</v>
      </c>
      <c r="B77" s="205">
        <v>20</v>
      </c>
      <c r="C77" s="205">
        <v>25</v>
      </c>
      <c r="D77" s="205">
        <v>30</v>
      </c>
      <c r="E77" s="45" t="s">
        <v>162</v>
      </c>
      <c r="F77" s="76">
        <v>1000</v>
      </c>
      <c r="G77" s="81">
        <v>22</v>
      </c>
      <c r="H77" s="81">
        <v>27</v>
      </c>
      <c r="I77" s="81">
        <v>32</v>
      </c>
      <c r="J77" s="81">
        <v>20</v>
      </c>
      <c r="K77" s="81">
        <v>25</v>
      </c>
      <c r="L77" s="81">
        <v>30</v>
      </c>
      <c r="M77" s="76">
        <f t="shared" si="16"/>
        <v>22</v>
      </c>
      <c r="N77" s="213">
        <f t="shared" si="17"/>
        <v>27</v>
      </c>
      <c r="O77" s="83">
        <f t="shared" si="18"/>
        <v>32</v>
      </c>
      <c r="P77" s="76">
        <f>M77</f>
        <v>22</v>
      </c>
      <c r="Q77" s="76">
        <f>N77</f>
        <v>27</v>
      </c>
      <c r="R77" s="76">
        <f>O77</f>
        <v>32</v>
      </c>
      <c r="S77" s="76">
        <f t="shared" ref="S77:U78" si="19">P77*1.5</f>
        <v>33</v>
      </c>
      <c r="T77" s="76">
        <f t="shared" si="19"/>
        <v>40.5</v>
      </c>
      <c r="U77" s="76">
        <f t="shared" si="19"/>
        <v>48</v>
      </c>
      <c r="V77" s="220"/>
      <c r="W77" s="220"/>
      <c r="X77" s="220"/>
      <c r="Y77" s="220"/>
    </row>
    <row r="78" spans="1:25" ht="15.75">
      <c r="A78" s="329" t="s">
        <v>97</v>
      </c>
      <c r="B78" s="404">
        <v>200</v>
      </c>
      <c r="C78" s="404">
        <v>200</v>
      </c>
      <c r="D78" s="404">
        <v>200</v>
      </c>
      <c r="E78" s="75" t="s">
        <v>42</v>
      </c>
      <c r="F78" s="76">
        <v>1488</v>
      </c>
      <c r="G78" s="81">
        <v>20</v>
      </c>
      <c r="H78" s="81">
        <v>20</v>
      </c>
      <c r="I78" s="81">
        <v>20</v>
      </c>
      <c r="J78" s="81">
        <v>20</v>
      </c>
      <c r="K78" s="81">
        <v>20</v>
      </c>
      <c r="L78" s="81">
        <v>20</v>
      </c>
      <c r="M78" s="198">
        <f t="shared" si="16"/>
        <v>29.76</v>
      </c>
      <c r="N78" s="76">
        <f t="shared" si="17"/>
        <v>29.76</v>
      </c>
      <c r="O78" s="91">
        <f>G78*F78/1000</f>
        <v>29.76</v>
      </c>
      <c r="P78" s="374">
        <f>SUM(M78:M79)</f>
        <v>33.160000000000004</v>
      </c>
      <c r="Q78" s="374">
        <f>SUM(N78:N79)</f>
        <v>33.160000000000004</v>
      </c>
      <c r="R78" s="374">
        <f>SUM(O78:O79)</f>
        <v>33.160000000000004</v>
      </c>
      <c r="S78" s="374">
        <f t="shared" si="19"/>
        <v>49.740000000000009</v>
      </c>
      <c r="T78" s="374">
        <f t="shared" si="19"/>
        <v>49.740000000000009</v>
      </c>
      <c r="U78" s="424">
        <f t="shared" si="19"/>
        <v>49.740000000000009</v>
      </c>
      <c r="V78" s="220"/>
      <c r="W78" s="220"/>
      <c r="X78" s="220"/>
      <c r="Y78" s="220"/>
    </row>
    <row r="79" spans="1:25" ht="16.5" thickBot="1">
      <c r="A79" s="330"/>
      <c r="B79" s="372"/>
      <c r="C79" s="372"/>
      <c r="D79" s="372"/>
      <c r="E79" s="75" t="s">
        <v>38</v>
      </c>
      <c r="F79" s="76">
        <v>425</v>
      </c>
      <c r="G79" s="81">
        <v>8</v>
      </c>
      <c r="H79" s="81">
        <v>8</v>
      </c>
      <c r="I79" s="81">
        <v>8</v>
      </c>
      <c r="J79" s="81">
        <v>8</v>
      </c>
      <c r="K79" s="81">
        <v>8</v>
      </c>
      <c r="L79" s="81">
        <v>8</v>
      </c>
      <c r="M79" s="198">
        <f t="shared" si="16"/>
        <v>3.4</v>
      </c>
      <c r="N79" s="76">
        <f t="shared" si="17"/>
        <v>3.4</v>
      </c>
      <c r="O79" s="91">
        <f>G79*F79/1000</f>
        <v>3.4</v>
      </c>
      <c r="P79" s="376"/>
      <c r="Q79" s="376"/>
      <c r="R79" s="376"/>
      <c r="S79" s="376"/>
      <c r="T79" s="376"/>
      <c r="U79" s="425"/>
      <c r="V79" s="220"/>
      <c r="W79" s="220"/>
      <c r="X79" s="220"/>
      <c r="Y79" s="220"/>
    </row>
    <row r="80" spans="1:25" ht="30">
      <c r="A80" s="92" t="s">
        <v>110</v>
      </c>
      <c r="B80" s="93">
        <v>30</v>
      </c>
      <c r="C80" s="93">
        <v>50</v>
      </c>
      <c r="D80" s="93">
        <v>50</v>
      </c>
      <c r="E80" s="94" t="s">
        <v>110</v>
      </c>
      <c r="F80" s="90">
        <v>440</v>
      </c>
      <c r="G80" s="81">
        <v>30</v>
      </c>
      <c r="H80" s="81">
        <v>50</v>
      </c>
      <c r="I80" s="81">
        <v>50</v>
      </c>
      <c r="J80" s="81">
        <v>30</v>
      </c>
      <c r="K80" s="81">
        <v>50</v>
      </c>
      <c r="L80" s="81">
        <v>50</v>
      </c>
      <c r="M80" s="76">
        <f t="shared" si="16"/>
        <v>13.2</v>
      </c>
      <c r="N80" s="213">
        <f t="shared" si="17"/>
        <v>22</v>
      </c>
      <c r="O80" s="83">
        <f t="shared" si="18"/>
        <v>22</v>
      </c>
      <c r="P80" s="76">
        <f>SUM(M80)</f>
        <v>13.2</v>
      </c>
      <c r="Q80" s="76">
        <f>SUM(N80)</f>
        <v>22</v>
      </c>
      <c r="R80" s="76">
        <f>SUM(O80)</f>
        <v>22</v>
      </c>
      <c r="S80" s="76">
        <f>P80*1.5</f>
        <v>19.799999999999997</v>
      </c>
      <c r="T80" s="76">
        <f>Q80*1.5</f>
        <v>33</v>
      </c>
      <c r="U80" s="134">
        <f>R80*1.5</f>
        <v>33</v>
      </c>
      <c r="V80" s="220"/>
      <c r="W80" s="220"/>
      <c r="X80" s="220"/>
      <c r="Y80" s="220"/>
    </row>
    <row r="81" spans="1:25" ht="15.75" thickBot="1">
      <c r="A81" s="157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9"/>
      <c r="N81" s="159"/>
      <c r="O81" s="159"/>
      <c r="P81" s="159">
        <f t="shared" ref="P81:U81" si="20">SUM(P62:P80)</f>
        <v>431.964</v>
      </c>
      <c r="Q81" s="159">
        <f t="shared" si="20"/>
        <v>494.51300000000003</v>
      </c>
      <c r="R81" s="159">
        <f t="shared" si="20"/>
        <v>530.52800000000002</v>
      </c>
      <c r="S81" s="159">
        <f t="shared" si="20"/>
        <v>647.94600000000003</v>
      </c>
      <c r="T81" s="159">
        <f t="shared" si="20"/>
        <v>741.76949999999988</v>
      </c>
      <c r="U81" s="160">
        <f t="shared" si="20"/>
        <v>795.79200000000003</v>
      </c>
      <c r="V81" s="220"/>
      <c r="W81" s="220"/>
      <c r="X81" s="220"/>
      <c r="Y81" s="220"/>
    </row>
    <row r="82" spans="1:25">
      <c r="A82" s="439" t="s">
        <v>45</v>
      </c>
      <c r="B82" s="439"/>
      <c r="C82" s="439"/>
      <c r="D82" s="439"/>
      <c r="E82" s="439"/>
      <c r="F82" s="439"/>
      <c r="G82" s="439"/>
      <c r="H82" s="439"/>
      <c r="I82" s="439"/>
      <c r="J82" s="439"/>
      <c r="K82" s="439"/>
      <c r="L82" s="439"/>
      <c r="M82" s="439"/>
      <c r="N82" s="439"/>
      <c r="O82" s="439"/>
      <c r="P82" s="78"/>
      <c r="Q82" s="78"/>
      <c r="R82" s="78"/>
      <c r="S82" s="78"/>
      <c r="T82" s="78"/>
      <c r="U82" s="78"/>
      <c r="V82" s="220"/>
      <c r="W82" s="220"/>
      <c r="X82" s="220"/>
      <c r="Y82" s="220"/>
    </row>
    <row r="83" spans="1:25" ht="15" customHeight="1">
      <c r="A83" s="261" t="s">
        <v>115</v>
      </c>
      <c r="B83" s="332" t="s">
        <v>46</v>
      </c>
      <c r="C83" s="332" t="s">
        <v>48</v>
      </c>
      <c r="D83" s="332" t="s">
        <v>113</v>
      </c>
      <c r="E83" s="116" t="s">
        <v>153</v>
      </c>
      <c r="F83" s="76">
        <v>4320</v>
      </c>
      <c r="G83" s="81">
        <v>50</v>
      </c>
      <c r="H83" s="81">
        <v>65</v>
      </c>
      <c r="I83" s="81">
        <v>80</v>
      </c>
      <c r="J83" s="81">
        <v>47</v>
      </c>
      <c r="K83" s="81">
        <v>58</v>
      </c>
      <c r="L83" s="81">
        <v>69</v>
      </c>
      <c r="M83" s="76">
        <f t="shared" ref="M83:M106" si="21">G83*F83/1000</f>
        <v>216</v>
      </c>
      <c r="N83" s="76">
        <f t="shared" ref="N83:N106" si="22">H83*F83/1000</f>
        <v>280.8</v>
      </c>
      <c r="O83" s="76">
        <f t="shared" ref="O83:O106" si="23">I83*F83/1000</f>
        <v>345.6</v>
      </c>
      <c r="P83" s="380">
        <f>SUM(M83:M91)</f>
        <v>246.67399999999998</v>
      </c>
      <c r="Q83" s="380">
        <f>SUM(N83:N91)</f>
        <v>318.65300000000002</v>
      </c>
      <c r="R83" s="380">
        <f>SUM(O83:O91)</f>
        <v>390.834</v>
      </c>
      <c r="S83" s="380">
        <f>P83*1.5</f>
        <v>370.01099999999997</v>
      </c>
      <c r="T83" s="380">
        <f>Q83*1.5</f>
        <v>477.97950000000003</v>
      </c>
      <c r="U83" s="380">
        <f>R83*1.5</f>
        <v>586.25099999999998</v>
      </c>
      <c r="V83" s="220"/>
      <c r="W83" s="220"/>
      <c r="X83" s="220"/>
      <c r="Y83" s="220"/>
    </row>
    <row r="84" spans="1:25" ht="15" customHeight="1">
      <c r="A84" s="261"/>
      <c r="B84" s="332"/>
      <c r="C84" s="332"/>
      <c r="D84" s="332"/>
      <c r="E84" s="116" t="s">
        <v>83</v>
      </c>
      <c r="F84" s="76">
        <v>239</v>
      </c>
      <c r="G84" s="81">
        <v>40</v>
      </c>
      <c r="H84" s="81">
        <v>50</v>
      </c>
      <c r="I84" s="81">
        <v>60</v>
      </c>
      <c r="J84" s="81">
        <v>32</v>
      </c>
      <c r="K84" s="81">
        <v>40</v>
      </c>
      <c r="L84" s="81">
        <v>48</v>
      </c>
      <c r="M84" s="76">
        <f t="shared" si="21"/>
        <v>9.56</v>
      </c>
      <c r="N84" s="76">
        <f t="shared" si="22"/>
        <v>11.95</v>
      </c>
      <c r="O84" s="76">
        <f t="shared" si="23"/>
        <v>14.34</v>
      </c>
      <c r="P84" s="380"/>
      <c r="Q84" s="380"/>
      <c r="R84" s="380"/>
      <c r="S84" s="380"/>
      <c r="T84" s="380"/>
      <c r="U84" s="380"/>
      <c r="V84" s="220"/>
      <c r="W84" s="220"/>
      <c r="X84" s="220"/>
      <c r="Y84" s="220"/>
    </row>
    <row r="85" spans="1:25" ht="15" customHeight="1">
      <c r="A85" s="261"/>
      <c r="B85" s="332"/>
      <c r="C85" s="332"/>
      <c r="D85" s="332"/>
      <c r="E85" s="74" t="s">
        <v>60</v>
      </c>
      <c r="F85" s="76">
        <v>174</v>
      </c>
      <c r="G85" s="81">
        <v>20</v>
      </c>
      <c r="H85" s="81">
        <v>25</v>
      </c>
      <c r="I85" s="81">
        <v>30</v>
      </c>
      <c r="J85" s="81">
        <v>16</v>
      </c>
      <c r="K85" s="81">
        <v>20</v>
      </c>
      <c r="L85" s="81">
        <v>24</v>
      </c>
      <c r="M85" s="76">
        <f t="shared" si="21"/>
        <v>3.48</v>
      </c>
      <c r="N85" s="76">
        <f t="shared" si="22"/>
        <v>4.3499999999999996</v>
      </c>
      <c r="O85" s="76">
        <f t="shared" si="23"/>
        <v>5.22</v>
      </c>
      <c r="P85" s="380"/>
      <c r="Q85" s="380"/>
      <c r="R85" s="380"/>
      <c r="S85" s="380"/>
      <c r="T85" s="380"/>
      <c r="U85" s="380"/>
      <c r="V85" s="220"/>
      <c r="W85" s="220"/>
      <c r="X85" s="220"/>
      <c r="Y85" s="220"/>
    </row>
    <row r="86" spans="1:25" ht="15" customHeight="1">
      <c r="A86" s="261"/>
      <c r="B86" s="332"/>
      <c r="C86" s="332"/>
      <c r="D86" s="332"/>
      <c r="E86" s="74" t="s">
        <v>40</v>
      </c>
      <c r="F86" s="76">
        <v>193</v>
      </c>
      <c r="G86" s="81">
        <v>21</v>
      </c>
      <c r="H86" s="81">
        <v>26</v>
      </c>
      <c r="I86" s="81">
        <v>32</v>
      </c>
      <c r="J86" s="81">
        <v>16</v>
      </c>
      <c r="K86" s="81">
        <v>20</v>
      </c>
      <c r="L86" s="81">
        <v>24</v>
      </c>
      <c r="M86" s="76">
        <f t="shared" si="21"/>
        <v>4.0529999999999999</v>
      </c>
      <c r="N86" s="76">
        <f t="shared" si="22"/>
        <v>5.0179999999999998</v>
      </c>
      <c r="O86" s="76">
        <f t="shared" si="23"/>
        <v>6.1760000000000002</v>
      </c>
      <c r="P86" s="380"/>
      <c r="Q86" s="380"/>
      <c r="R86" s="380"/>
      <c r="S86" s="380"/>
      <c r="T86" s="380"/>
      <c r="U86" s="380"/>
      <c r="V86" s="220"/>
      <c r="W86" s="220"/>
      <c r="X86" s="220"/>
      <c r="Y86" s="220"/>
    </row>
    <row r="87" spans="1:25" ht="15" customHeight="1">
      <c r="A87" s="261"/>
      <c r="B87" s="332"/>
      <c r="C87" s="332"/>
      <c r="D87" s="332"/>
      <c r="E87" s="74" t="s">
        <v>10</v>
      </c>
      <c r="F87" s="76">
        <v>169</v>
      </c>
      <c r="G87" s="81">
        <v>10</v>
      </c>
      <c r="H87" s="81">
        <v>12</v>
      </c>
      <c r="I87" s="81">
        <v>15</v>
      </c>
      <c r="J87" s="81">
        <v>8</v>
      </c>
      <c r="K87" s="81">
        <v>10</v>
      </c>
      <c r="L87" s="81">
        <v>12</v>
      </c>
      <c r="M87" s="76">
        <f t="shared" si="21"/>
        <v>1.69</v>
      </c>
      <c r="N87" s="76">
        <f t="shared" si="22"/>
        <v>2.028</v>
      </c>
      <c r="O87" s="76">
        <f t="shared" si="23"/>
        <v>2.5350000000000001</v>
      </c>
      <c r="P87" s="380"/>
      <c r="Q87" s="380"/>
      <c r="R87" s="380"/>
      <c r="S87" s="380"/>
      <c r="T87" s="380"/>
      <c r="U87" s="380"/>
      <c r="V87" s="220"/>
      <c r="W87" s="220"/>
      <c r="X87" s="220"/>
      <c r="Y87" s="220"/>
    </row>
    <row r="88" spans="1:25" ht="15" customHeight="1">
      <c r="A88" s="261"/>
      <c r="B88" s="332"/>
      <c r="C88" s="332"/>
      <c r="D88" s="332"/>
      <c r="E88" s="74" t="s">
        <v>11</v>
      </c>
      <c r="F88" s="76">
        <v>160</v>
      </c>
      <c r="G88" s="81">
        <v>9</v>
      </c>
      <c r="H88" s="81">
        <v>12</v>
      </c>
      <c r="I88" s="81">
        <v>14</v>
      </c>
      <c r="J88" s="81">
        <v>8</v>
      </c>
      <c r="K88" s="81">
        <v>10</v>
      </c>
      <c r="L88" s="81">
        <v>12</v>
      </c>
      <c r="M88" s="76">
        <f t="shared" si="21"/>
        <v>1.44</v>
      </c>
      <c r="N88" s="76">
        <f t="shared" si="22"/>
        <v>1.92</v>
      </c>
      <c r="O88" s="76">
        <f t="shared" si="23"/>
        <v>2.2400000000000002</v>
      </c>
      <c r="P88" s="380"/>
      <c r="Q88" s="380"/>
      <c r="R88" s="380"/>
      <c r="S88" s="380"/>
      <c r="T88" s="380"/>
      <c r="U88" s="380"/>
      <c r="V88" s="220"/>
      <c r="W88" s="220"/>
      <c r="X88" s="220"/>
      <c r="Y88" s="220"/>
    </row>
    <row r="89" spans="1:25" ht="15" customHeight="1">
      <c r="A89" s="261"/>
      <c r="B89" s="332"/>
      <c r="C89" s="332"/>
      <c r="D89" s="332"/>
      <c r="E89" s="122" t="s">
        <v>58</v>
      </c>
      <c r="F89" s="76">
        <v>1345</v>
      </c>
      <c r="G89" s="81">
        <v>6</v>
      </c>
      <c r="H89" s="81">
        <v>7</v>
      </c>
      <c r="I89" s="81">
        <v>8</v>
      </c>
      <c r="J89" s="81">
        <v>6</v>
      </c>
      <c r="K89" s="81">
        <v>7</v>
      </c>
      <c r="L89" s="81">
        <v>8</v>
      </c>
      <c r="M89" s="76">
        <f t="shared" si="21"/>
        <v>8.07</v>
      </c>
      <c r="N89" s="76">
        <f t="shared" si="22"/>
        <v>9.4149999999999991</v>
      </c>
      <c r="O89" s="76">
        <f t="shared" si="23"/>
        <v>10.76</v>
      </c>
      <c r="P89" s="380"/>
      <c r="Q89" s="380"/>
      <c r="R89" s="380"/>
      <c r="S89" s="380"/>
      <c r="T89" s="380"/>
      <c r="U89" s="380"/>
      <c r="V89" s="220"/>
      <c r="W89" s="220"/>
      <c r="X89" s="220"/>
      <c r="Y89" s="220"/>
    </row>
    <row r="90" spans="1:25">
      <c r="A90" s="261"/>
      <c r="B90" s="332"/>
      <c r="C90" s="332"/>
      <c r="D90" s="332"/>
      <c r="E90" s="74" t="s">
        <v>12</v>
      </c>
      <c r="F90" s="76">
        <v>791</v>
      </c>
      <c r="G90" s="81">
        <v>3</v>
      </c>
      <c r="H90" s="81">
        <v>4</v>
      </c>
      <c r="I90" s="81">
        <v>5</v>
      </c>
      <c r="J90" s="81">
        <v>5</v>
      </c>
      <c r="K90" s="81">
        <v>5</v>
      </c>
      <c r="L90" s="81">
        <v>7</v>
      </c>
      <c r="M90" s="76">
        <f t="shared" si="21"/>
        <v>2.3730000000000002</v>
      </c>
      <c r="N90" s="76">
        <f t="shared" si="22"/>
        <v>3.1640000000000001</v>
      </c>
      <c r="O90" s="76">
        <f t="shared" si="23"/>
        <v>3.9550000000000001</v>
      </c>
      <c r="P90" s="380"/>
      <c r="Q90" s="380"/>
      <c r="R90" s="380"/>
      <c r="S90" s="380"/>
      <c r="T90" s="380"/>
      <c r="U90" s="380"/>
      <c r="V90" s="220"/>
      <c r="W90" s="220"/>
      <c r="X90" s="220"/>
      <c r="Y90" s="220"/>
    </row>
    <row r="91" spans="1:25" ht="15.75">
      <c r="A91" s="261"/>
      <c r="B91" s="332"/>
      <c r="C91" s="332"/>
      <c r="D91" s="332"/>
      <c r="E91" s="75" t="s">
        <v>28</v>
      </c>
      <c r="F91" s="76">
        <v>80</v>
      </c>
      <c r="G91" s="84">
        <v>0.1</v>
      </c>
      <c r="H91" s="84">
        <v>0.1</v>
      </c>
      <c r="I91" s="84">
        <v>0.1</v>
      </c>
      <c r="J91" s="84">
        <v>0.1</v>
      </c>
      <c r="K91" s="84">
        <v>0.1</v>
      </c>
      <c r="L91" s="84">
        <v>0.1</v>
      </c>
      <c r="M91" s="76">
        <f t="shared" si="21"/>
        <v>8.0000000000000002E-3</v>
      </c>
      <c r="N91" s="76">
        <f t="shared" si="22"/>
        <v>8.0000000000000002E-3</v>
      </c>
      <c r="O91" s="76">
        <f t="shared" si="23"/>
        <v>8.0000000000000002E-3</v>
      </c>
      <c r="P91" s="380"/>
      <c r="Q91" s="380"/>
      <c r="R91" s="380"/>
      <c r="S91" s="380"/>
      <c r="T91" s="380"/>
      <c r="U91" s="380"/>
      <c r="V91" s="220"/>
      <c r="W91" s="220"/>
      <c r="X91" s="220"/>
      <c r="Y91" s="220"/>
    </row>
    <row r="92" spans="1:25">
      <c r="A92" s="343" t="s">
        <v>125</v>
      </c>
      <c r="B92" s="360">
        <v>50</v>
      </c>
      <c r="C92" s="360">
        <v>50</v>
      </c>
      <c r="D92" s="360">
        <v>50</v>
      </c>
      <c r="E92" s="208" t="s">
        <v>126</v>
      </c>
      <c r="F92" s="76">
        <v>300</v>
      </c>
      <c r="G92" s="81">
        <v>30</v>
      </c>
      <c r="H92" s="81">
        <v>30</v>
      </c>
      <c r="I92" s="81">
        <v>30</v>
      </c>
      <c r="J92" s="81">
        <v>30</v>
      </c>
      <c r="K92" s="81">
        <v>30</v>
      </c>
      <c r="L92" s="81">
        <v>30</v>
      </c>
      <c r="M92" s="76">
        <f t="shared" si="21"/>
        <v>9</v>
      </c>
      <c r="N92" s="76">
        <f t="shared" si="22"/>
        <v>9</v>
      </c>
      <c r="O92" s="76">
        <f t="shared" si="23"/>
        <v>9</v>
      </c>
      <c r="P92" s="374">
        <f>SUM(M92:M102)</f>
        <v>100.59159999999999</v>
      </c>
      <c r="Q92" s="374">
        <f>SUM(N92:N102)</f>
        <v>100.59159999999999</v>
      </c>
      <c r="R92" s="374">
        <f>SUM(O92:O102)</f>
        <v>100.59159999999999</v>
      </c>
      <c r="S92" s="374">
        <f>P92*1.5</f>
        <v>150.88739999999999</v>
      </c>
      <c r="T92" s="374">
        <f>Q92*1.5</f>
        <v>150.88739999999999</v>
      </c>
      <c r="U92" s="501">
        <f>R92*1.5</f>
        <v>150.88739999999999</v>
      </c>
      <c r="V92" s="220"/>
      <c r="W92" s="220"/>
      <c r="X92" s="220"/>
      <c r="Y92" s="220"/>
    </row>
    <row r="93" spans="1:25" ht="30">
      <c r="A93" s="343"/>
      <c r="B93" s="360"/>
      <c r="C93" s="360"/>
      <c r="D93" s="360"/>
      <c r="E93" s="208" t="s">
        <v>127</v>
      </c>
      <c r="F93" s="76">
        <v>300</v>
      </c>
      <c r="G93" s="81">
        <v>2</v>
      </c>
      <c r="H93" s="81">
        <v>2</v>
      </c>
      <c r="I93" s="81">
        <v>2</v>
      </c>
      <c r="J93" s="81">
        <v>2</v>
      </c>
      <c r="K93" s="81">
        <v>2</v>
      </c>
      <c r="L93" s="81">
        <v>2</v>
      </c>
      <c r="M93" s="76">
        <f t="shared" si="21"/>
        <v>0.6</v>
      </c>
      <c r="N93" s="76">
        <f t="shared" si="22"/>
        <v>0.6</v>
      </c>
      <c r="O93" s="76">
        <f t="shared" si="23"/>
        <v>0.6</v>
      </c>
      <c r="P93" s="375"/>
      <c r="Q93" s="375"/>
      <c r="R93" s="375"/>
      <c r="S93" s="375"/>
      <c r="T93" s="375"/>
      <c r="U93" s="502"/>
      <c r="V93" s="220"/>
      <c r="W93" s="220"/>
      <c r="X93" s="220"/>
      <c r="Y93" s="220"/>
    </row>
    <row r="94" spans="1:25">
      <c r="A94" s="343"/>
      <c r="B94" s="360"/>
      <c r="C94" s="360"/>
      <c r="D94" s="360"/>
      <c r="E94" s="208" t="s">
        <v>38</v>
      </c>
      <c r="F94" s="76">
        <v>425</v>
      </c>
      <c r="G94" s="81">
        <v>2</v>
      </c>
      <c r="H94" s="81">
        <v>2</v>
      </c>
      <c r="I94" s="81">
        <v>2</v>
      </c>
      <c r="J94" s="81">
        <v>2</v>
      </c>
      <c r="K94" s="81">
        <v>2</v>
      </c>
      <c r="L94" s="81">
        <v>2</v>
      </c>
      <c r="M94" s="76">
        <f t="shared" si="21"/>
        <v>0.85</v>
      </c>
      <c r="N94" s="76">
        <f t="shared" si="22"/>
        <v>0.85</v>
      </c>
      <c r="O94" s="76">
        <f t="shared" si="23"/>
        <v>0.85</v>
      </c>
      <c r="P94" s="375"/>
      <c r="Q94" s="375"/>
      <c r="R94" s="375"/>
      <c r="S94" s="375"/>
      <c r="T94" s="375"/>
      <c r="U94" s="502"/>
      <c r="V94" s="220"/>
      <c r="W94" s="220"/>
      <c r="X94" s="220"/>
      <c r="Y94" s="220"/>
    </row>
    <row r="95" spans="1:25">
      <c r="A95" s="343"/>
      <c r="B95" s="360"/>
      <c r="C95" s="360"/>
      <c r="D95" s="360"/>
      <c r="E95" s="208" t="s">
        <v>128</v>
      </c>
      <c r="F95" s="76">
        <v>5260</v>
      </c>
      <c r="G95" s="81">
        <v>1</v>
      </c>
      <c r="H95" s="81">
        <v>1</v>
      </c>
      <c r="I95" s="81">
        <v>1</v>
      </c>
      <c r="J95" s="81">
        <v>1</v>
      </c>
      <c r="K95" s="81">
        <v>1</v>
      </c>
      <c r="L95" s="81">
        <v>1</v>
      </c>
      <c r="M95" s="76">
        <f t="shared" si="21"/>
        <v>5.26</v>
      </c>
      <c r="N95" s="76">
        <f t="shared" si="22"/>
        <v>5.26</v>
      </c>
      <c r="O95" s="76">
        <f t="shared" si="23"/>
        <v>5.26</v>
      </c>
      <c r="P95" s="375"/>
      <c r="Q95" s="375"/>
      <c r="R95" s="375"/>
      <c r="S95" s="375"/>
      <c r="T95" s="375"/>
      <c r="U95" s="502"/>
      <c r="V95" s="220"/>
      <c r="W95" s="220"/>
      <c r="X95" s="220"/>
      <c r="Y95" s="220"/>
    </row>
    <row r="96" spans="1:25">
      <c r="A96" s="343"/>
      <c r="B96" s="360"/>
      <c r="C96" s="360"/>
      <c r="D96" s="360"/>
      <c r="E96" s="208" t="s">
        <v>132</v>
      </c>
      <c r="F96" s="76">
        <v>517</v>
      </c>
      <c r="G96" s="81">
        <v>5</v>
      </c>
      <c r="H96" s="81">
        <v>5</v>
      </c>
      <c r="I96" s="81">
        <v>5</v>
      </c>
      <c r="J96" s="81">
        <v>5</v>
      </c>
      <c r="K96" s="81">
        <v>5</v>
      </c>
      <c r="L96" s="81">
        <v>5</v>
      </c>
      <c r="M96" s="76">
        <f t="shared" si="21"/>
        <v>2.585</v>
      </c>
      <c r="N96" s="76">
        <f t="shared" si="22"/>
        <v>2.585</v>
      </c>
      <c r="O96" s="76">
        <f t="shared" si="23"/>
        <v>2.585</v>
      </c>
      <c r="P96" s="375"/>
      <c r="Q96" s="375"/>
      <c r="R96" s="375"/>
      <c r="S96" s="375"/>
      <c r="T96" s="375"/>
      <c r="U96" s="502"/>
      <c r="V96" s="220"/>
      <c r="W96" s="220"/>
      <c r="X96" s="220"/>
      <c r="Y96" s="220"/>
    </row>
    <row r="97" spans="1:25">
      <c r="A97" s="343"/>
      <c r="B97" s="360"/>
      <c r="C97" s="360"/>
      <c r="D97" s="360"/>
      <c r="E97" s="208" t="s">
        <v>61</v>
      </c>
      <c r="F97" s="76">
        <v>417</v>
      </c>
      <c r="G97" s="81">
        <v>9</v>
      </c>
      <c r="H97" s="81">
        <v>9</v>
      </c>
      <c r="I97" s="81">
        <v>9</v>
      </c>
      <c r="J97" s="81">
        <v>9</v>
      </c>
      <c r="K97" s="81">
        <v>9</v>
      </c>
      <c r="L97" s="81">
        <v>9</v>
      </c>
      <c r="M97" s="76">
        <f t="shared" si="21"/>
        <v>3.7530000000000001</v>
      </c>
      <c r="N97" s="76">
        <f t="shared" si="22"/>
        <v>3.7530000000000001</v>
      </c>
      <c r="O97" s="76">
        <f t="shared" si="23"/>
        <v>3.7530000000000001</v>
      </c>
      <c r="P97" s="375"/>
      <c r="Q97" s="375"/>
      <c r="R97" s="375"/>
      <c r="S97" s="375"/>
      <c r="T97" s="375"/>
      <c r="U97" s="502"/>
      <c r="V97" s="220"/>
      <c r="W97" s="220"/>
      <c r="X97" s="220"/>
      <c r="Y97" s="220"/>
    </row>
    <row r="98" spans="1:25">
      <c r="A98" s="343"/>
      <c r="B98" s="360"/>
      <c r="C98" s="360"/>
      <c r="D98" s="360"/>
      <c r="E98" s="208" t="s">
        <v>121</v>
      </c>
      <c r="F98" s="77">
        <v>5538</v>
      </c>
      <c r="G98" s="81">
        <v>13</v>
      </c>
      <c r="H98" s="81">
        <v>13</v>
      </c>
      <c r="I98" s="81">
        <v>13</v>
      </c>
      <c r="J98" s="81">
        <v>13</v>
      </c>
      <c r="K98" s="81">
        <v>13</v>
      </c>
      <c r="L98" s="81">
        <v>13</v>
      </c>
      <c r="M98" s="76">
        <f t="shared" si="21"/>
        <v>71.994</v>
      </c>
      <c r="N98" s="76">
        <f t="shared" si="22"/>
        <v>71.994</v>
      </c>
      <c r="O98" s="76">
        <f t="shared" si="23"/>
        <v>71.994</v>
      </c>
      <c r="P98" s="375"/>
      <c r="Q98" s="375"/>
      <c r="R98" s="375"/>
      <c r="S98" s="375"/>
      <c r="T98" s="375"/>
      <c r="U98" s="502"/>
      <c r="V98" s="220"/>
      <c r="W98" s="220"/>
      <c r="X98" s="220"/>
      <c r="Y98" s="220"/>
    </row>
    <row r="99" spans="1:25">
      <c r="A99" s="343"/>
      <c r="B99" s="360"/>
      <c r="C99" s="360"/>
      <c r="D99" s="360"/>
      <c r="E99" s="208" t="s">
        <v>129</v>
      </c>
      <c r="F99" s="76">
        <v>5895</v>
      </c>
      <c r="G99" s="81">
        <v>1</v>
      </c>
      <c r="H99" s="81">
        <v>1</v>
      </c>
      <c r="I99" s="81">
        <v>1</v>
      </c>
      <c r="J99" s="81">
        <v>1E-3</v>
      </c>
      <c r="K99" s="81">
        <v>1</v>
      </c>
      <c r="L99" s="81">
        <v>1</v>
      </c>
      <c r="M99" s="76">
        <f t="shared" si="21"/>
        <v>5.8949999999999996</v>
      </c>
      <c r="N99" s="76">
        <f t="shared" si="22"/>
        <v>5.8949999999999996</v>
      </c>
      <c r="O99" s="76">
        <f t="shared" si="23"/>
        <v>5.8949999999999996</v>
      </c>
      <c r="P99" s="375"/>
      <c r="Q99" s="375"/>
      <c r="R99" s="375"/>
      <c r="S99" s="375"/>
      <c r="T99" s="375"/>
      <c r="U99" s="502"/>
      <c r="V99" s="220"/>
      <c r="W99" s="220"/>
      <c r="X99" s="220"/>
      <c r="Y99" s="220"/>
    </row>
    <row r="100" spans="1:25">
      <c r="A100" s="343"/>
      <c r="B100" s="360"/>
      <c r="C100" s="360"/>
      <c r="D100" s="360"/>
      <c r="E100" s="208" t="s">
        <v>130</v>
      </c>
      <c r="F100" s="76">
        <v>80</v>
      </c>
      <c r="G100" s="84">
        <v>0.1</v>
      </c>
      <c r="H100" s="84">
        <v>0.1</v>
      </c>
      <c r="I100" s="84">
        <v>0.1</v>
      </c>
      <c r="J100" s="84">
        <v>0.1</v>
      </c>
      <c r="K100" s="84">
        <v>0.1</v>
      </c>
      <c r="L100" s="84">
        <v>0.1</v>
      </c>
      <c r="M100" s="76">
        <f t="shared" si="21"/>
        <v>8.0000000000000002E-3</v>
      </c>
      <c r="N100" s="76">
        <f t="shared" si="22"/>
        <v>8.0000000000000002E-3</v>
      </c>
      <c r="O100" s="76">
        <f t="shared" si="23"/>
        <v>8.0000000000000002E-3</v>
      </c>
      <c r="P100" s="375"/>
      <c r="Q100" s="375"/>
      <c r="R100" s="375"/>
      <c r="S100" s="375"/>
      <c r="T100" s="375"/>
      <c r="U100" s="502"/>
      <c r="V100" s="220"/>
      <c r="W100" s="220"/>
      <c r="X100" s="220"/>
      <c r="Y100" s="220"/>
    </row>
    <row r="101" spans="1:25">
      <c r="A101" s="343"/>
      <c r="B101" s="360"/>
      <c r="C101" s="360"/>
      <c r="D101" s="360"/>
      <c r="E101" s="208" t="s">
        <v>131</v>
      </c>
      <c r="F101" s="76">
        <v>4320</v>
      </c>
      <c r="G101" s="76">
        <v>0.03</v>
      </c>
      <c r="H101" s="76">
        <v>0.03</v>
      </c>
      <c r="I101" s="76">
        <v>0.03</v>
      </c>
      <c r="J101" s="76">
        <v>0.03</v>
      </c>
      <c r="K101" s="76">
        <v>0.03</v>
      </c>
      <c r="L101" s="76">
        <v>0.03</v>
      </c>
      <c r="M101" s="198">
        <f t="shared" si="21"/>
        <v>0.12959999999999999</v>
      </c>
      <c r="N101" s="198">
        <f t="shared" si="22"/>
        <v>0.12959999999999999</v>
      </c>
      <c r="O101" s="210">
        <f t="shared" si="23"/>
        <v>0.12959999999999999</v>
      </c>
      <c r="P101" s="375"/>
      <c r="Q101" s="375"/>
      <c r="R101" s="375"/>
      <c r="S101" s="375"/>
      <c r="T101" s="375"/>
      <c r="U101" s="502"/>
      <c r="V101" s="220"/>
      <c r="W101" s="220"/>
      <c r="X101" s="220"/>
      <c r="Y101" s="220"/>
    </row>
    <row r="102" spans="1:25">
      <c r="A102" s="343"/>
      <c r="B102" s="360"/>
      <c r="C102" s="360"/>
      <c r="D102" s="360"/>
      <c r="E102" s="208" t="s">
        <v>132</v>
      </c>
      <c r="F102" s="76">
        <v>517</v>
      </c>
      <c r="G102" s="81">
        <v>1</v>
      </c>
      <c r="H102" s="81">
        <v>1</v>
      </c>
      <c r="I102" s="81">
        <v>1</v>
      </c>
      <c r="J102" s="81">
        <v>1</v>
      </c>
      <c r="K102" s="81">
        <v>1</v>
      </c>
      <c r="L102" s="81">
        <v>1</v>
      </c>
      <c r="M102" s="198">
        <f t="shared" si="21"/>
        <v>0.51700000000000002</v>
      </c>
      <c r="N102" s="198">
        <f t="shared" si="22"/>
        <v>0.51700000000000002</v>
      </c>
      <c r="O102" s="210">
        <f t="shared" si="23"/>
        <v>0.51700000000000002</v>
      </c>
      <c r="P102" s="376"/>
      <c r="Q102" s="376"/>
      <c r="R102" s="376"/>
      <c r="S102" s="376"/>
      <c r="T102" s="376"/>
      <c r="U102" s="503"/>
      <c r="V102" s="220"/>
      <c r="W102" s="220"/>
      <c r="X102" s="220"/>
      <c r="Y102" s="220"/>
    </row>
    <row r="103" spans="1:25" ht="15.75">
      <c r="A103" s="329" t="s">
        <v>50</v>
      </c>
      <c r="B103" s="422" t="s">
        <v>46</v>
      </c>
      <c r="C103" s="422" t="s">
        <v>46</v>
      </c>
      <c r="D103" s="422" t="s">
        <v>46</v>
      </c>
      <c r="E103" s="75" t="s">
        <v>42</v>
      </c>
      <c r="F103" s="76">
        <v>1488</v>
      </c>
      <c r="G103" s="84">
        <v>10</v>
      </c>
      <c r="H103" s="84">
        <v>10</v>
      </c>
      <c r="I103" s="84">
        <v>10</v>
      </c>
      <c r="J103" s="84">
        <v>5</v>
      </c>
      <c r="K103" s="84">
        <v>5</v>
      </c>
      <c r="L103" s="84">
        <v>5</v>
      </c>
      <c r="M103" s="76">
        <f t="shared" si="21"/>
        <v>14.88</v>
      </c>
      <c r="N103" s="76">
        <f t="shared" si="22"/>
        <v>14.88</v>
      </c>
      <c r="O103" s="76">
        <f t="shared" si="23"/>
        <v>14.88</v>
      </c>
      <c r="P103" s="374">
        <f>SUM(M103:M105)</f>
        <v>82.994</v>
      </c>
      <c r="Q103" s="374">
        <f>SUM(N103:N105)</f>
        <v>82.994</v>
      </c>
      <c r="R103" s="374">
        <f>SUM(O103:O105)</f>
        <v>82.994</v>
      </c>
      <c r="S103" s="374">
        <f>P103*1.5</f>
        <v>124.491</v>
      </c>
      <c r="T103" s="374">
        <f>Q103*1.5</f>
        <v>124.491</v>
      </c>
      <c r="U103" s="374">
        <f>R103*1.5</f>
        <v>124.491</v>
      </c>
      <c r="V103" s="220"/>
      <c r="W103" s="220"/>
      <c r="X103" s="220"/>
      <c r="Y103" s="220"/>
    </row>
    <row r="104" spans="1:25" ht="15.75">
      <c r="A104" s="330"/>
      <c r="B104" s="338"/>
      <c r="C104" s="338"/>
      <c r="D104" s="338"/>
      <c r="E104" s="75" t="s">
        <v>51</v>
      </c>
      <c r="F104" s="76">
        <v>751</v>
      </c>
      <c r="G104" s="81">
        <v>89</v>
      </c>
      <c r="H104" s="81">
        <v>89</v>
      </c>
      <c r="I104" s="81">
        <v>89</v>
      </c>
      <c r="J104" s="81">
        <v>60</v>
      </c>
      <c r="K104" s="81">
        <v>60</v>
      </c>
      <c r="L104" s="81">
        <v>60</v>
      </c>
      <c r="M104" s="76">
        <f t="shared" si="21"/>
        <v>66.838999999999999</v>
      </c>
      <c r="N104" s="76">
        <f t="shared" si="22"/>
        <v>66.838999999999999</v>
      </c>
      <c r="O104" s="76">
        <f t="shared" si="23"/>
        <v>66.838999999999999</v>
      </c>
      <c r="P104" s="375"/>
      <c r="Q104" s="375"/>
      <c r="R104" s="375"/>
      <c r="S104" s="375"/>
      <c r="T104" s="375"/>
      <c r="U104" s="375"/>
      <c r="V104" s="220"/>
      <c r="W104" s="220"/>
      <c r="X104" s="220"/>
      <c r="Y104" s="220"/>
    </row>
    <row r="105" spans="1:25" ht="15.75">
      <c r="A105" s="370"/>
      <c r="B105" s="339"/>
      <c r="C105" s="339"/>
      <c r="D105" s="339"/>
      <c r="E105" s="75" t="s">
        <v>32</v>
      </c>
      <c r="F105" s="76">
        <v>425</v>
      </c>
      <c r="G105" s="84">
        <v>3</v>
      </c>
      <c r="H105" s="84">
        <v>3</v>
      </c>
      <c r="I105" s="84">
        <v>3</v>
      </c>
      <c r="J105" s="84">
        <v>3</v>
      </c>
      <c r="K105" s="84">
        <v>3</v>
      </c>
      <c r="L105" s="84">
        <v>3</v>
      </c>
      <c r="M105" s="76">
        <f t="shared" si="21"/>
        <v>1.2749999999999999</v>
      </c>
      <c r="N105" s="76">
        <f t="shared" si="22"/>
        <v>1.2749999999999999</v>
      </c>
      <c r="O105" s="76">
        <f t="shared" si="23"/>
        <v>1.2749999999999999</v>
      </c>
      <c r="P105" s="376"/>
      <c r="Q105" s="376"/>
      <c r="R105" s="376"/>
      <c r="S105" s="376"/>
      <c r="T105" s="376"/>
      <c r="U105" s="376"/>
      <c r="V105" s="220"/>
      <c r="W105" s="220"/>
      <c r="X105" s="220"/>
      <c r="Y105" s="220"/>
    </row>
    <row r="106" spans="1:25" ht="30.75" thickBot="1">
      <c r="A106" s="106" t="s">
        <v>110</v>
      </c>
      <c r="B106" s="107">
        <v>30</v>
      </c>
      <c r="C106" s="107">
        <v>50</v>
      </c>
      <c r="D106" s="107">
        <v>50</v>
      </c>
      <c r="E106" s="108" t="s">
        <v>110</v>
      </c>
      <c r="F106" s="111">
        <v>440</v>
      </c>
      <c r="G106" s="110">
        <v>30</v>
      </c>
      <c r="H106" s="110">
        <v>50</v>
      </c>
      <c r="I106" s="110">
        <v>50</v>
      </c>
      <c r="J106" s="110">
        <v>30</v>
      </c>
      <c r="K106" s="110">
        <v>50</v>
      </c>
      <c r="L106" s="110">
        <v>50</v>
      </c>
      <c r="M106" s="111">
        <f t="shared" si="21"/>
        <v>13.2</v>
      </c>
      <c r="N106" s="111">
        <f t="shared" si="22"/>
        <v>22</v>
      </c>
      <c r="O106" s="112">
        <f t="shared" si="23"/>
        <v>22</v>
      </c>
      <c r="P106" s="111">
        <f>SUM(M106)</f>
        <v>13.2</v>
      </c>
      <c r="Q106" s="111">
        <f>SUM(N106)</f>
        <v>22</v>
      </c>
      <c r="R106" s="111">
        <f>SUM(O106)</f>
        <v>22</v>
      </c>
      <c r="S106" s="111">
        <f>P106*1.5</f>
        <v>19.799999999999997</v>
      </c>
      <c r="T106" s="111">
        <f>Q106*1.5</f>
        <v>33</v>
      </c>
      <c r="U106" s="161">
        <f>R106*1.5</f>
        <v>33</v>
      </c>
      <c r="V106" s="220"/>
      <c r="W106" s="220"/>
      <c r="X106" s="220"/>
      <c r="Y106" s="220"/>
    </row>
    <row r="107" spans="1:25" ht="15.75" thickBot="1">
      <c r="A107" s="499"/>
      <c r="B107" s="500"/>
      <c r="C107" s="500"/>
      <c r="D107" s="500"/>
      <c r="E107" s="500"/>
      <c r="F107" s="500"/>
      <c r="G107" s="500"/>
      <c r="H107" s="500"/>
      <c r="I107" s="500"/>
      <c r="J107" s="500"/>
      <c r="K107" s="500"/>
      <c r="L107" s="500"/>
      <c r="M107" s="500"/>
      <c r="N107" s="500"/>
      <c r="O107" s="500"/>
      <c r="P107" s="97">
        <f t="shared" ref="P107:U107" si="24">SUM(P83:P106)</f>
        <v>443.45959999999997</v>
      </c>
      <c r="Q107" s="162">
        <f t="shared" si="24"/>
        <v>524.23860000000002</v>
      </c>
      <c r="R107" s="162">
        <f t="shared" si="24"/>
        <v>596.41959999999995</v>
      </c>
      <c r="S107" s="162">
        <f t="shared" si="24"/>
        <v>665.18939999999986</v>
      </c>
      <c r="T107" s="162">
        <f t="shared" si="24"/>
        <v>786.35789999999997</v>
      </c>
      <c r="U107" s="163">
        <f t="shared" si="24"/>
        <v>894.62939999999992</v>
      </c>
      <c r="V107" s="220"/>
      <c r="W107" s="220"/>
      <c r="X107" s="220"/>
      <c r="Y107" s="220"/>
    </row>
    <row r="108" spans="1:25" ht="15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78"/>
      <c r="Q108" s="227"/>
      <c r="R108" s="227"/>
      <c r="S108" s="227"/>
      <c r="T108" s="227"/>
      <c r="U108" s="227"/>
      <c r="V108" s="220"/>
      <c r="W108" s="220"/>
      <c r="X108" s="220"/>
      <c r="Y108" s="220"/>
    </row>
    <row r="109" spans="1:25" ht="15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78"/>
      <c r="Q109" s="227"/>
      <c r="R109" s="227"/>
      <c r="S109" s="227"/>
      <c r="T109" s="227"/>
      <c r="U109" s="227"/>
      <c r="V109" s="220"/>
      <c r="W109" s="220"/>
      <c r="X109" s="220"/>
      <c r="Y109" s="220"/>
    </row>
    <row r="110" spans="1:25" ht="15.7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2"/>
    </row>
    <row r="111" spans="1:25" ht="15.7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2"/>
    </row>
    <row r="112" spans="1:25" ht="15.7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2"/>
    </row>
    <row r="113" spans="1:16" ht="15.7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2"/>
    </row>
    <row r="114" spans="1:16" ht="15.7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2"/>
    </row>
    <row r="115" spans="1:16" ht="15.7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2"/>
    </row>
    <row r="116" spans="1:16" ht="15.7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2"/>
    </row>
    <row r="117" spans="1:1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</sheetData>
  <mergeCells count="199">
    <mergeCell ref="A107:O107"/>
    <mergeCell ref="Q92:Q102"/>
    <mergeCell ref="R92:R102"/>
    <mergeCell ref="S92:S102"/>
    <mergeCell ref="T92:T102"/>
    <mergeCell ref="U92:U102"/>
    <mergeCell ref="A103:A105"/>
    <mergeCell ref="B103:B105"/>
    <mergeCell ref="C103:C105"/>
    <mergeCell ref="D103:D105"/>
    <mergeCell ref="P103:P105"/>
    <mergeCell ref="T83:T91"/>
    <mergeCell ref="U83:U91"/>
    <mergeCell ref="A92:A102"/>
    <mergeCell ref="B92:B102"/>
    <mergeCell ref="C92:C102"/>
    <mergeCell ref="D92:D102"/>
    <mergeCell ref="P92:P102"/>
    <mergeCell ref="Q103:Q105"/>
    <mergeCell ref="R103:R105"/>
    <mergeCell ref="S103:S105"/>
    <mergeCell ref="T103:T105"/>
    <mergeCell ref="U103:U105"/>
    <mergeCell ref="A82:O82"/>
    <mergeCell ref="A83:A91"/>
    <mergeCell ref="B83:B91"/>
    <mergeCell ref="C83:C91"/>
    <mergeCell ref="D83:D91"/>
    <mergeCell ref="P83:P91"/>
    <mergeCell ref="Q83:Q91"/>
    <mergeCell ref="R83:R91"/>
    <mergeCell ref="S83:S91"/>
    <mergeCell ref="U72:U76"/>
    <mergeCell ref="A78:A79"/>
    <mergeCell ref="B78:B79"/>
    <mergeCell ref="C78:C79"/>
    <mergeCell ref="D78:D79"/>
    <mergeCell ref="P78:P79"/>
    <mergeCell ref="Q78:Q79"/>
    <mergeCell ref="R78:R79"/>
    <mergeCell ref="S78:S79"/>
    <mergeCell ref="T78:T79"/>
    <mergeCell ref="U78:U79"/>
    <mergeCell ref="A72:A76"/>
    <mergeCell ref="B72:B76"/>
    <mergeCell ref="C72:C76"/>
    <mergeCell ref="D72:D76"/>
    <mergeCell ref="P72:P76"/>
    <mergeCell ref="Q72:Q76"/>
    <mergeCell ref="R72:R76"/>
    <mergeCell ref="S72:S76"/>
    <mergeCell ref="T72:T76"/>
    <mergeCell ref="R62:R67"/>
    <mergeCell ref="S62:S67"/>
    <mergeCell ref="T62:T67"/>
    <mergeCell ref="U62:U67"/>
    <mergeCell ref="A68:A71"/>
    <mergeCell ref="B68:B71"/>
    <mergeCell ref="C68:C71"/>
    <mergeCell ref="D68:D71"/>
    <mergeCell ref="P68:P71"/>
    <mergeCell ref="Q68:Q71"/>
    <mergeCell ref="A62:A67"/>
    <mergeCell ref="B62:B67"/>
    <mergeCell ref="C62:C67"/>
    <mergeCell ref="D62:D67"/>
    <mergeCell ref="P62:P67"/>
    <mergeCell ref="Q62:Q67"/>
    <mergeCell ref="R68:R71"/>
    <mergeCell ref="S68:S71"/>
    <mergeCell ref="T68:T71"/>
    <mergeCell ref="U68:U71"/>
    <mergeCell ref="R55:R57"/>
    <mergeCell ref="S55:S57"/>
    <mergeCell ref="T55:T57"/>
    <mergeCell ref="U55:U57"/>
    <mergeCell ref="A60:O60"/>
    <mergeCell ref="A61:O61"/>
    <mergeCell ref="R52:R54"/>
    <mergeCell ref="S52:S54"/>
    <mergeCell ref="T52:T54"/>
    <mergeCell ref="U52:U54"/>
    <mergeCell ref="A55:A57"/>
    <mergeCell ref="B55:B57"/>
    <mergeCell ref="C55:C57"/>
    <mergeCell ref="D55:D57"/>
    <mergeCell ref="P55:P57"/>
    <mergeCell ref="Q55:Q57"/>
    <mergeCell ref="R45:R51"/>
    <mergeCell ref="S45:S51"/>
    <mergeCell ref="T45:T51"/>
    <mergeCell ref="U45:U51"/>
    <mergeCell ref="A52:A54"/>
    <mergeCell ref="B52:B54"/>
    <mergeCell ref="C52:C54"/>
    <mergeCell ref="D52:D54"/>
    <mergeCell ref="P52:P54"/>
    <mergeCell ref="Q52:Q54"/>
    <mergeCell ref="A45:A51"/>
    <mergeCell ref="B45:B51"/>
    <mergeCell ref="C45:C51"/>
    <mergeCell ref="D45:D51"/>
    <mergeCell ref="P45:P51"/>
    <mergeCell ref="Q45:Q51"/>
    <mergeCell ref="A43:O43"/>
    <mergeCell ref="A44:U44"/>
    <mergeCell ref="R37:R39"/>
    <mergeCell ref="S37:S39"/>
    <mergeCell ref="T37:T39"/>
    <mergeCell ref="U37:U39"/>
    <mergeCell ref="A40:A41"/>
    <mergeCell ref="B40:B41"/>
    <mergeCell ref="C40:C41"/>
    <mergeCell ref="D40:D41"/>
    <mergeCell ref="P40:P41"/>
    <mergeCell ref="Q40:Q41"/>
    <mergeCell ref="U34:U36"/>
    <mergeCell ref="A37:A39"/>
    <mergeCell ref="B37:B39"/>
    <mergeCell ref="C37:C39"/>
    <mergeCell ref="D37:D39"/>
    <mergeCell ref="P37:P39"/>
    <mergeCell ref="Q37:Q39"/>
    <mergeCell ref="R40:R41"/>
    <mergeCell ref="S40:S41"/>
    <mergeCell ref="T40:T41"/>
    <mergeCell ref="U40:U41"/>
    <mergeCell ref="A34:A36"/>
    <mergeCell ref="B34:B36"/>
    <mergeCell ref="C34:C36"/>
    <mergeCell ref="D34:D36"/>
    <mergeCell ref="P34:P36"/>
    <mergeCell ref="Q34:Q36"/>
    <mergeCell ref="R34:R36"/>
    <mergeCell ref="S34:S36"/>
    <mergeCell ref="T34:T36"/>
    <mergeCell ref="R23:R27"/>
    <mergeCell ref="S23:S27"/>
    <mergeCell ref="T23:T27"/>
    <mergeCell ref="U23:U27"/>
    <mergeCell ref="A28:A33"/>
    <mergeCell ref="B28:B33"/>
    <mergeCell ref="C28:C33"/>
    <mergeCell ref="D28:D33"/>
    <mergeCell ref="P28:P33"/>
    <mergeCell ref="Q28:Q33"/>
    <mergeCell ref="A23:A27"/>
    <mergeCell ref="B23:B27"/>
    <mergeCell ref="C23:C27"/>
    <mergeCell ref="D23:D27"/>
    <mergeCell ref="P23:P27"/>
    <mergeCell ref="Q23:Q27"/>
    <mergeCell ref="R28:R33"/>
    <mergeCell ref="S28:S33"/>
    <mergeCell ref="T28:T33"/>
    <mergeCell ref="U28:U33"/>
    <mergeCell ref="U17:U18"/>
    <mergeCell ref="A21:O21"/>
    <mergeCell ref="A22:U22"/>
    <mergeCell ref="R11:R16"/>
    <mergeCell ref="S11:S16"/>
    <mergeCell ref="T11:T16"/>
    <mergeCell ref="U11:U16"/>
    <mergeCell ref="A17:A18"/>
    <mergeCell ref="B17:B18"/>
    <mergeCell ref="C17:C18"/>
    <mergeCell ref="D17:D18"/>
    <mergeCell ref="P17:P18"/>
    <mergeCell ref="Q17:Q18"/>
    <mergeCell ref="A11:A16"/>
    <mergeCell ref="B11:B16"/>
    <mergeCell ref="C11:C16"/>
    <mergeCell ref="D11:D16"/>
    <mergeCell ref="P11:P16"/>
    <mergeCell ref="Q11:Q16"/>
    <mergeCell ref="R17:R18"/>
    <mergeCell ref="S17:S18"/>
    <mergeCell ref="T17:T18"/>
    <mergeCell ref="S3:U3"/>
    <mergeCell ref="A5:U5"/>
    <mergeCell ref="A6:U6"/>
    <mergeCell ref="A7:A10"/>
    <mergeCell ref="B7:B10"/>
    <mergeCell ref="C7:C10"/>
    <mergeCell ref="D7:D10"/>
    <mergeCell ref="P7:P10"/>
    <mergeCell ref="Q7:Q10"/>
    <mergeCell ref="R7:R10"/>
    <mergeCell ref="S7:S10"/>
    <mergeCell ref="T7:T10"/>
    <mergeCell ref="U7:U10"/>
    <mergeCell ref="A3:A4"/>
    <mergeCell ref="B3:D3"/>
    <mergeCell ref="E3:E4"/>
    <mergeCell ref="F3:F4"/>
    <mergeCell ref="G3:I3"/>
    <mergeCell ref="J3:L3"/>
    <mergeCell ref="M3:O3"/>
    <mergeCell ref="P3:R3"/>
  </mergeCells>
  <pageMargins left="0.31496062992125984" right="0.31496062992125984" top="0.15748031496062992" bottom="0.15748031496062992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111"/>
  <sheetViews>
    <sheetView view="pageBreakPreview" zoomScale="98" zoomScaleNormal="98" zoomScaleSheetLayoutView="98" workbookViewId="0">
      <selection activeCell="A53" sqref="A53"/>
    </sheetView>
  </sheetViews>
  <sheetFormatPr defaultRowHeight="15" outlineLevelCol="1"/>
  <cols>
    <col min="1" max="1" width="24.25" customWidth="1"/>
    <col min="5" max="5" width="27.125" customWidth="1"/>
    <col min="6" max="6" width="10.375" bestFit="1" customWidth="1"/>
    <col min="7" max="7" width="10.625" customWidth="1"/>
    <col min="8" max="8" width="10.125" customWidth="1"/>
    <col min="9" max="9" width="10.625" customWidth="1"/>
    <col min="10" max="10" width="10.25" customWidth="1"/>
    <col min="11" max="11" width="10.125" customWidth="1"/>
    <col min="12" max="12" width="9.75" customWidth="1"/>
    <col min="13" max="21" width="9.125" customWidth="1" outlineLevel="1"/>
  </cols>
  <sheetData>
    <row r="1" spans="1:24">
      <c r="A1" s="79" t="s">
        <v>98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3"/>
      <c r="T1" s="3"/>
      <c r="U1" s="3"/>
      <c r="V1" s="3"/>
      <c r="W1" s="3"/>
      <c r="X1" s="3"/>
    </row>
    <row r="2" spans="1:24" ht="15.75" thickBot="1">
      <c r="A2" s="79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3"/>
      <c r="T2" s="3"/>
      <c r="U2" s="3"/>
      <c r="V2" s="3"/>
      <c r="W2" s="3"/>
      <c r="X2" s="3"/>
    </row>
    <row r="3" spans="1:24" ht="27.75" customHeight="1">
      <c r="A3" s="391" t="s">
        <v>0</v>
      </c>
      <c r="B3" s="393" t="s">
        <v>1</v>
      </c>
      <c r="C3" s="393"/>
      <c r="D3" s="393"/>
      <c r="E3" s="393" t="s">
        <v>2</v>
      </c>
      <c r="F3" s="396" t="s">
        <v>3</v>
      </c>
      <c r="G3" s="393" t="s">
        <v>4</v>
      </c>
      <c r="H3" s="393"/>
      <c r="I3" s="393"/>
      <c r="J3" s="393" t="s">
        <v>5</v>
      </c>
      <c r="K3" s="393"/>
      <c r="L3" s="393"/>
      <c r="M3" s="393" t="s">
        <v>108</v>
      </c>
      <c r="N3" s="393"/>
      <c r="O3" s="393"/>
      <c r="P3" s="385" t="s">
        <v>6</v>
      </c>
      <c r="Q3" s="385"/>
      <c r="R3" s="386"/>
      <c r="S3" s="387" t="s">
        <v>109</v>
      </c>
      <c r="T3" s="387"/>
      <c r="U3" s="388"/>
      <c r="V3" s="3"/>
      <c r="W3" s="3"/>
      <c r="X3" s="3"/>
    </row>
    <row r="4" spans="1:24" ht="15.75" thickBot="1">
      <c r="A4" s="441"/>
      <c r="B4" s="9" t="s">
        <v>13</v>
      </c>
      <c r="C4" s="9" t="s">
        <v>7</v>
      </c>
      <c r="D4" s="9" t="s">
        <v>8</v>
      </c>
      <c r="E4" s="403"/>
      <c r="F4" s="442"/>
      <c r="G4" s="9" t="s">
        <v>13</v>
      </c>
      <c r="H4" s="9" t="s">
        <v>7</v>
      </c>
      <c r="I4" s="9" t="s">
        <v>8</v>
      </c>
      <c r="J4" s="9" t="s">
        <v>13</v>
      </c>
      <c r="K4" s="9" t="s">
        <v>7</v>
      </c>
      <c r="L4" s="9" t="s">
        <v>8</v>
      </c>
      <c r="M4" s="212" t="s">
        <v>13</v>
      </c>
      <c r="N4" s="212" t="s">
        <v>7</v>
      </c>
      <c r="O4" s="80" t="s">
        <v>8</v>
      </c>
      <c r="P4" s="212" t="s">
        <v>13</v>
      </c>
      <c r="Q4" s="212" t="s">
        <v>7</v>
      </c>
      <c r="R4" s="80" t="s">
        <v>8</v>
      </c>
      <c r="S4" s="212" t="s">
        <v>13</v>
      </c>
      <c r="T4" s="212" t="s">
        <v>7</v>
      </c>
      <c r="U4" s="80" t="s">
        <v>8</v>
      </c>
      <c r="V4" s="3"/>
      <c r="W4" s="3"/>
      <c r="X4" s="3"/>
    </row>
    <row r="5" spans="1:24">
      <c r="A5" s="444" t="s">
        <v>86</v>
      </c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3"/>
      <c r="W5" s="3"/>
      <c r="X5" s="3"/>
    </row>
    <row r="6" spans="1:24" ht="18.75" customHeight="1" thickBot="1">
      <c r="A6" s="430" t="s">
        <v>9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431"/>
      <c r="S6" s="431"/>
      <c r="T6" s="431"/>
      <c r="U6" s="431"/>
      <c r="V6" s="3"/>
      <c r="W6" s="3"/>
      <c r="X6" s="3"/>
    </row>
    <row r="7" spans="1:24" ht="18.75" customHeight="1">
      <c r="A7" s="420" t="s">
        <v>81</v>
      </c>
      <c r="B7" s="331" t="s">
        <v>24</v>
      </c>
      <c r="C7" s="331" t="s">
        <v>25</v>
      </c>
      <c r="D7" s="331" t="s">
        <v>26</v>
      </c>
      <c r="E7" s="133" t="s">
        <v>79</v>
      </c>
      <c r="F7" s="213">
        <v>169</v>
      </c>
      <c r="G7" s="99">
        <v>35</v>
      </c>
      <c r="H7" s="99">
        <v>46</v>
      </c>
      <c r="I7" s="99">
        <v>57</v>
      </c>
      <c r="J7" s="99">
        <v>28</v>
      </c>
      <c r="K7" s="99">
        <v>38</v>
      </c>
      <c r="L7" s="99">
        <v>48</v>
      </c>
      <c r="M7" s="198">
        <f t="shared" ref="M7:M19" si="0">G7*F7/1000</f>
        <v>5.915</v>
      </c>
      <c r="N7" s="198">
        <f t="shared" ref="N7:N19" si="1">H7*F7/1000</f>
        <v>7.774</v>
      </c>
      <c r="O7" s="210">
        <f t="shared" ref="O7:O14" si="2">I7*F7/1000</f>
        <v>9.6329999999999991</v>
      </c>
      <c r="P7" s="374">
        <f>SUM(M7:M8)</f>
        <v>27.913</v>
      </c>
      <c r="Q7" s="374">
        <f>SUM(N7:N8)</f>
        <v>36.241999999999997</v>
      </c>
      <c r="R7" s="374">
        <f>SUM(O7:O8)</f>
        <v>44.570999999999998</v>
      </c>
      <c r="S7" s="377">
        <f>P7*1.5</f>
        <v>41.869500000000002</v>
      </c>
      <c r="T7" s="377">
        <f>Q7*1.5</f>
        <v>54.363</v>
      </c>
      <c r="U7" s="377">
        <f>R7*1.5</f>
        <v>66.856499999999997</v>
      </c>
      <c r="V7" s="3"/>
      <c r="W7" s="3"/>
      <c r="X7" s="3"/>
    </row>
    <row r="8" spans="1:24" ht="18.75" customHeight="1">
      <c r="A8" s="343"/>
      <c r="B8" s="332"/>
      <c r="C8" s="332"/>
      <c r="D8" s="332"/>
      <c r="E8" s="74" t="s">
        <v>92</v>
      </c>
      <c r="F8" s="76">
        <v>647</v>
      </c>
      <c r="G8" s="81">
        <v>34</v>
      </c>
      <c r="H8" s="81">
        <v>44</v>
      </c>
      <c r="I8" s="81">
        <v>54</v>
      </c>
      <c r="J8" s="81">
        <v>32</v>
      </c>
      <c r="K8" s="81">
        <v>42</v>
      </c>
      <c r="L8" s="81">
        <v>52</v>
      </c>
      <c r="M8" s="198">
        <f t="shared" si="0"/>
        <v>21.998000000000001</v>
      </c>
      <c r="N8" s="198">
        <f t="shared" si="1"/>
        <v>28.468</v>
      </c>
      <c r="O8" s="210">
        <f t="shared" si="2"/>
        <v>34.938000000000002</v>
      </c>
      <c r="P8" s="376"/>
      <c r="Q8" s="376"/>
      <c r="R8" s="376"/>
      <c r="S8" s="379"/>
      <c r="T8" s="379"/>
      <c r="U8" s="379"/>
      <c r="V8" s="3"/>
      <c r="W8" s="3"/>
      <c r="X8" s="3"/>
    </row>
    <row r="9" spans="1:24" ht="16.5" customHeight="1">
      <c r="A9" s="330" t="s">
        <v>119</v>
      </c>
      <c r="B9" s="338" t="s">
        <v>46</v>
      </c>
      <c r="C9" s="338" t="s">
        <v>47</v>
      </c>
      <c r="D9" s="338" t="s">
        <v>48</v>
      </c>
      <c r="E9" s="146" t="s">
        <v>53</v>
      </c>
      <c r="F9" s="199">
        <v>1900</v>
      </c>
      <c r="G9" s="126">
        <v>85</v>
      </c>
      <c r="H9" s="126">
        <v>98</v>
      </c>
      <c r="I9" s="126">
        <v>105</v>
      </c>
      <c r="J9" s="126">
        <v>79</v>
      </c>
      <c r="K9" s="126">
        <v>83</v>
      </c>
      <c r="L9" s="126">
        <v>99</v>
      </c>
      <c r="M9" s="199">
        <f t="shared" si="0"/>
        <v>161.5</v>
      </c>
      <c r="N9" s="199">
        <f t="shared" si="1"/>
        <v>186.2</v>
      </c>
      <c r="O9" s="199">
        <f t="shared" si="2"/>
        <v>199.5</v>
      </c>
      <c r="P9" s="380">
        <f>SUM(M9:M14)</f>
        <v>189.67800000000003</v>
      </c>
      <c r="Q9" s="380">
        <f>SUM(N9:N14)</f>
        <v>217.35900000000001</v>
      </c>
      <c r="R9" s="380">
        <f>SUM(O9:O14)</f>
        <v>235.88</v>
      </c>
      <c r="S9" s="374">
        <f>P9*1.5</f>
        <v>284.51700000000005</v>
      </c>
      <c r="T9" s="374">
        <f>Q9*1.5</f>
        <v>326.0385</v>
      </c>
      <c r="U9" s="374">
        <f>R9*1.5</f>
        <v>353.82</v>
      </c>
      <c r="V9" s="3"/>
      <c r="W9" s="3"/>
      <c r="X9" s="3"/>
    </row>
    <row r="10" spans="1:24">
      <c r="A10" s="330"/>
      <c r="B10" s="338"/>
      <c r="C10" s="338"/>
      <c r="D10" s="338"/>
      <c r="E10" s="74" t="s">
        <v>52</v>
      </c>
      <c r="F10" s="76">
        <v>365</v>
      </c>
      <c r="G10" s="81">
        <v>45</v>
      </c>
      <c r="H10" s="81">
        <v>50</v>
      </c>
      <c r="I10" s="81">
        <v>55</v>
      </c>
      <c r="J10" s="81">
        <v>45</v>
      </c>
      <c r="K10" s="81">
        <v>50</v>
      </c>
      <c r="L10" s="81">
        <v>55</v>
      </c>
      <c r="M10" s="76">
        <f t="shared" si="0"/>
        <v>16.425000000000001</v>
      </c>
      <c r="N10" s="76">
        <f t="shared" si="1"/>
        <v>18.25</v>
      </c>
      <c r="O10" s="76">
        <f t="shared" si="2"/>
        <v>20.074999999999999</v>
      </c>
      <c r="P10" s="380"/>
      <c r="Q10" s="380"/>
      <c r="R10" s="380"/>
      <c r="S10" s="375"/>
      <c r="T10" s="375"/>
      <c r="U10" s="375"/>
      <c r="V10" s="3"/>
      <c r="W10" s="3"/>
      <c r="X10" s="3"/>
    </row>
    <row r="11" spans="1:24">
      <c r="A11" s="330"/>
      <c r="B11" s="338"/>
      <c r="C11" s="338"/>
      <c r="D11" s="338"/>
      <c r="E11" s="74" t="s">
        <v>12</v>
      </c>
      <c r="F11" s="76">
        <v>791</v>
      </c>
      <c r="G11" s="81">
        <v>5</v>
      </c>
      <c r="H11" s="81">
        <v>5</v>
      </c>
      <c r="I11" s="81">
        <v>7</v>
      </c>
      <c r="J11" s="81">
        <v>5</v>
      </c>
      <c r="K11" s="81">
        <v>45</v>
      </c>
      <c r="L11" s="81">
        <v>7</v>
      </c>
      <c r="M11" s="76">
        <f t="shared" si="0"/>
        <v>3.9550000000000001</v>
      </c>
      <c r="N11" s="76">
        <f t="shared" si="1"/>
        <v>3.9550000000000001</v>
      </c>
      <c r="O11" s="76">
        <f t="shared" si="2"/>
        <v>5.5369999999999999</v>
      </c>
      <c r="P11" s="380"/>
      <c r="Q11" s="380"/>
      <c r="R11" s="380"/>
      <c r="S11" s="375"/>
      <c r="T11" s="375"/>
      <c r="U11" s="375"/>
      <c r="V11" s="3"/>
      <c r="W11" s="3"/>
      <c r="X11" s="3"/>
    </row>
    <row r="12" spans="1:24">
      <c r="A12" s="330"/>
      <c r="B12" s="338"/>
      <c r="C12" s="338"/>
      <c r="D12" s="338"/>
      <c r="E12" s="74" t="s">
        <v>10</v>
      </c>
      <c r="F12" s="76">
        <v>169</v>
      </c>
      <c r="G12" s="81">
        <v>30</v>
      </c>
      <c r="H12" s="81">
        <v>34</v>
      </c>
      <c r="I12" s="81">
        <v>40</v>
      </c>
      <c r="J12" s="81">
        <v>26</v>
      </c>
      <c r="K12" s="81">
        <v>29</v>
      </c>
      <c r="L12" s="81">
        <v>33</v>
      </c>
      <c r="M12" s="76">
        <f t="shared" si="0"/>
        <v>5.07</v>
      </c>
      <c r="N12" s="76">
        <f t="shared" si="1"/>
        <v>5.7460000000000004</v>
      </c>
      <c r="O12" s="76">
        <f t="shared" si="2"/>
        <v>6.76</v>
      </c>
      <c r="P12" s="380"/>
      <c r="Q12" s="380"/>
      <c r="R12" s="380"/>
      <c r="S12" s="375"/>
      <c r="T12" s="375"/>
      <c r="U12" s="375"/>
      <c r="V12" s="3"/>
      <c r="W12" s="3"/>
      <c r="X12" s="3"/>
    </row>
    <row r="13" spans="1:24">
      <c r="A13" s="330"/>
      <c r="B13" s="338"/>
      <c r="C13" s="338"/>
      <c r="D13" s="338"/>
      <c r="E13" s="74" t="s">
        <v>11</v>
      </c>
      <c r="F13" s="76">
        <v>160</v>
      </c>
      <c r="G13" s="81">
        <v>17</v>
      </c>
      <c r="H13" s="81">
        <v>20</v>
      </c>
      <c r="I13" s="81">
        <v>25</v>
      </c>
      <c r="J13" s="81">
        <v>12</v>
      </c>
      <c r="K13" s="81">
        <v>17</v>
      </c>
      <c r="L13" s="81">
        <v>21</v>
      </c>
      <c r="M13" s="76">
        <f t="shared" si="0"/>
        <v>2.72</v>
      </c>
      <c r="N13" s="76">
        <f t="shared" si="1"/>
        <v>3.2</v>
      </c>
      <c r="O13" s="76">
        <f t="shared" si="2"/>
        <v>4</v>
      </c>
      <c r="P13" s="380"/>
      <c r="Q13" s="380"/>
      <c r="R13" s="380"/>
      <c r="S13" s="375"/>
      <c r="T13" s="375"/>
      <c r="U13" s="375"/>
      <c r="V13" s="3"/>
      <c r="W13" s="3"/>
      <c r="X13" s="3"/>
    </row>
    <row r="14" spans="1:24" ht="15.75">
      <c r="A14" s="370"/>
      <c r="B14" s="339"/>
      <c r="C14" s="339"/>
      <c r="D14" s="339"/>
      <c r="E14" s="75" t="s">
        <v>28</v>
      </c>
      <c r="F14" s="76">
        <v>80</v>
      </c>
      <c r="G14" s="84">
        <v>0.1</v>
      </c>
      <c r="H14" s="84">
        <v>0.1</v>
      </c>
      <c r="I14" s="84">
        <v>0.1</v>
      </c>
      <c r="J14" s="84">
        <v>0.1</v>
      </c>
      <c r="K14" s="84">
        <v>0.1</v>
      </c>
      <c r="L14" s="84">
        <v>0.1</v>
      </c>
      <c r="M14" s="76">
        <f t="shared" si="0"/>
        <v>8.0000000000000002E-3</v>
      </c>
      <c r="N14" s="76">
        <f t="shared" si="1"/>
        <v>8.0000000000000002E-3</v>
      </c>
      <c r="O14" s="76">
        <f t="shared" si="2"/>
        <v>8.0000000000000002E-3</v>
      </c>
      <c r="P14" s="380"/>
      <c r="Q14" s="380"/>
      <c r="R14" s="380"/>
      <c r="S14" s="376"/>
      <c r="T14" s="376"/>
      <c r="U14" s="376"/>
      <c r="V14" s="3"/>
      <c r="W14" s="3"/>
      <c r="X14" s="3"/>
    </row>
    <row r="15" spans="1:24" ht="15.75" customHeight="1">
      <c r="A15" s="329" t="s">
        <v>54</v>
      </c>
      <c r="B15" s="404">
        <v>200</v>
      </c>
      <c r="C15" s="404">
        <v>200</v>
      </c>
      <c r="D15" s="404">
        <v>200</v>
      </c>
      <c r="E15" s="75" t="s">
        <v>55</v>
      </c>
      <c r="F15" s="76">
        <v>4600</v>
      </c>
      <c r="G15" s="81">
        <v>7</v>
      </c>
      <c r="H15" s="81">
        <v>7</v>
      </c>
      <c r="I15" s="81">
        <v>7</v>
      </c>
      <c r="J15" s="81">
        <v>7</v>
      </c>
      <c r="K15" s="81">
        <v>7</v>
      </c>
      <c r="L15" s="81">
        <v>7</v>
      </c>
      <c r="M15" s="76">
        <f t="shared" si="0"/>
        <v>32.200000000000003</v>
      </c>
      <c r="N15" s="76">
        <f t="shared" si="1"/>
        <v>32.200000000000003</v>
      </c>
      <c r="O15" s="76">
        <f>G15*F15/1000</f>
        <v>32.200000000000003</v>
      </c>
      <c r="P15" s="374">
        <f>SUM(M15:M17)</f>
        <v>108.53500000000001</v>
      </c>
      <c r="Q15" s="374">
        <f>SUM(N15:N17)</f>
        <v>108.53500000000001</v>
      </c>
      <c r="R15" s="374">
        <f>SUM(O15:O17)</f>
        <v>108.53500000000001</v>
      </c>
      <c r="S15" s="377">
        <f>P15*1.5</f>
        <v>162.80250000000001</v>
      </c>
      <c r="T15" s="377">
        <f>Q15*1.5</f>
        <v>162.80250000000001</v>
      </c>
      <c r="U15" s="377">
        <f>R15*1.5</f>
        <v>162.80250000000001</v>
      </c>
      <c r="V15" s="3"/>
      <c r="W15" s="3"/>
      <c r="X15" s="3"/>
    </row>
    <row r="16" spans="1:24" ht="15.75">
      <c r="A16" s="370"/>
      <c r="B16" s="373"/>
      <c r="C16" s="373"/>
      <c r="D16" s="373"/>
      <c r="E16" s="75" t="s">
        <v>56</v>
      </c>
      <c r="F16" s="76">
        <v>417</v>
      </c>
      <c r="G16" s="81">
        <v>180</v>
      </c>
      <c r="H16" s="81">
        <v>180</v>
      </c>
      <c r="I16" s="81">
        <v>180</v>
      </c>
      <c r="J16" s="81">
        <v>180</v>
      </c>
      <c r="K16" s="81">
        <v>180</v>
      </c>
      <c r="L16" s="81">
        <v>180</v>
      </c>
      <c r="M16" s="76">
        <f t="shared" si="0"/>
        <v>75.06</v>
      </c>
      <c r="N16" s="76">
        <f t="shared" si="1"/>
        <v>75.06</v>
      </c>
      <c r="O16" s="76">
        <f>G16*F16/1000</f>
        <v>75.06</v>
      </c>
      <c r="P16" s="376"/>
      <c r="Q16" s="376"/>
      <c r="R16" s="376"/>
      <c r="S16" s="379"/>
      <c r="T16" s="379"/>
      <c r="U16" s="379"/>
      <c r="V16" s="3"/>
      <c r="W16" s="3"/>
      <c r="X16" s="3"/>
    </row>
    <row r="17" spans="1:24" ht="15.75" customHeight="1">
      <c r="A17" s="343"/>
      <c r="B17" s="360"/>
      <c r="C17" s="360"/>
      <c r="D17" s="360"/>
      <c r="E17" s="75" t="s">
        <v>38</v>
      </c>
      <c r="F17" s="76">
        <v>425</v>
      </c>
      <c r="G17" s="81">
        <v>3</v>
      </c>
      <c r="H17" s="81">
        <v>3</v>
      </c>
      <c r="I17" s="81">
        <v>3</v>
      </c>
      <c r="J17" s="81">
        <v>3</v>
      </c>
      <c r="K17" s="81">
        <v>3</v>
      </c>
      <c r="L17" s="81">
        <v>3</v>
      </c>
      <c r="M17" s="76">
        <f t="shared" si="0"/>
        <v>1.2749999999999999</v>
      </c>
      <c r="N17" s="76">
        <f t="shared" si="1"/>
        <v>1.2749999999999999</v>
      </c>
      <c r="O17" s="76">
        <f>I17*F17/1000</f>
        <v>1.2749999999999999</v>
      </c>
      <c r="P17" s="380"/>
      <c r="Q17" s="380"/>
      <c r="R17" s="380"/>
      <c r="S17" s="421"/>
      <c r="T17" s="421"/>
      <c r="U17" s="421"/>
      <c r="V17" s="3"/>
      <c r="W17" s="3"/>
      <c r="X17" s="3"/>
    </row>
    <row r="18" spans="1:24" ht="15.75">
      <c r="A18" s="89" t="s">
        <v>158</v>
      </c>
      <c r="B18" s="90">
        <v>120</v>
      </c>
      <c r="C18" s="90">
        <v>120</v>
      </c>
      <c r="D18" s="90">
        <v>120</v>
      </c>
      <c r="E18" s="75" t="s">
        <v>51</v>
      </c>
      <c r="F18" s="76">
        <v>751</v>
      </c>
      <c r="G18" s="81">
        <v>150</v>
      </c>
      <c r="H18" s="81">
        <v>150</v>
      </c>
      <c r="I18" s="81">
        <v>150</v>
      </c>
      <c r="J18" s="81">
        <v>120</v>
      </c>
      <c r="K18" s="81">
        <v>120</v>
      </c>
      <c r="L18" s="81">
        <v>120</v>
      </c>
      <c r="M18" s="76">
        <f t="shared" si="0"/>
        <v>112.65</v>
      </c>
      <c r="N18" s="76">
        <f t="shared" si="1"/>
        <v>112.65</v>
      </c>
      <c r="O18" s="91">
        <f>I18*F18/1000</f>
        <v>112.65</v>
      </c>
      <c r="P18" s="76">
        <f t="shared" ref="P18:R19" si="3">SUM(M18)</f>
        <v>112.65</v>
      </c>
      <c r="Q18" s="76">
        <f t="shared" si="3"/>
        <v>112.65</v>
      </c>
      <c r="R18" s="76">
        <f t="shared" si="3"/>
        <v>112.65</v>
      </c>
      <c r="S18" s="204">
        <f t="shared" ref="S18:U19" si="4">P18*1.5</f>
        <v>168.97500000000002</v>
      </c>
      <c r="T18" s="164">
        <f t="shared" si="4"/>
        <v>168.97500000000002</v>
      </c>
      <c r="U18" s="204">
        <f t="shared" si="4"/>
        <v>168.97500000000002</v>
      </c>
      <c r="V18" s="3"/>
      <c r="W18" s="3"/>
      <c r="X18" s="3"/>
    </row>
    <row r="19" spans="1:24" ht="30.75" thickBot="1">
      <c r="A19" s="106" t="s">
        <v>110</v>
      </c>
      <c r="B19" s="107">
        <v>30</v>
      </c>
      <c r="C19" s="107">
        <v>50</v>
      </c>
      <c r="D19" s="107">
        <v>50</v>
      </c>
      <c r="E19" s="108" t="s">
        <v>110</v>
      </c>
      <c r="F19" s="165">
        <v>440</v>
      </c>
      <c r="G19" s="166">
        <v>30</v>
      </c>
      <c r="H19" s="166">
        <v>50</v>
      </c>
      <c r="I19" s="166">
        <v>50</v>
      </c>
      <c r="J19" s="166">
        <v>30</v>
      </c>
      <c r="K19" s="166">
        <v>50</v>
      </c>
      <c r="L19" s="166">
        <v>50</v>
      </c>
      <c r="M19" s="111">
        <f t="shared" si="0"/>
        <v>13.2</v>
      </c>
      <c r="N19" s="111">
        <f t="shared" si="1"/>
        <v>22</v>
      </c>
      <c r="O19" s="112">
        <f>I19*F19/1000</f>
        <v>22</v>
      </c>
      <c r="P19" s="111">
        <f t="shared" si="3"/>
        <v>13.2</v>
      </c>
      <c r="Q19" s="111">
        <f t="shared" si="3"/>
        <v>22</v>
      </c>
      <c r="R19" s="111">
        <f t="shared" si="3"/>
        <v>22</v>
      </c>
      <c r="S19" s="167">
        <f t="shared" si="4"/>
        <v>19.799999999999997</v>
      </c>
      <c r="T19" s="168">
        <f t="shared" si="4"/>
        <v>33</v>
      </c>
      <c r="U19" s="167">
        <f t="shared" si="4"/>
        <v>33</v>
      </c>
      <c r="V19" s="3"/>
      <c r="W19" s="3"/>
      <c r="X19" s="3"/>
    </row>
    <row r="20" spans="1:24" ht="15.75" thickBot="1">
      <c r="A20" s="429"/>
      <c r="B20" s="415"/>
      <c r="C20" s="415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5"/>
      <c r="O20" s="415"/>
      <c r="P20" s="152">
        <f t="shared" ref="P20:U20" si="5">SUM(P7:P19)</f>
        <v>451.97600000000006</v>
      </c>
      <c r="Q20" s="169">
        <f t="shared" si="5"/>
        <v>496.78600000000006</v>
      </c>
      <c r="R20" s="169">
        <f t="shared" si="5"/>
        <v>523.63600000000008</v>
      </c>
      <c r="S20" s="170">
        <f t="shared" si="5"/>
        <v>677.96400000000006</v>
      </c>
      <c r="T20" s="171">
        <f t="shared" si="5"/>
        <v>745.17899999999997</v>
      </c>
      <c r="U20" s="170">
        <f t="shared" si="5"/>
        <v>785.45400000000006</v>
      </c>
      <c r="V20" s="3"/>
      <c r="W20" s="3"/>
      <c r="X20" s="3"/>
    </row>
    <row r="21" spans="1:24" ht="15.75" thickBot="1">
      <c r="A21" s="430" t="s">
        <v>49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1"/>
      <c r="O21" s="431"/>
      <c r="P21" s="431"/>
      <c r="Q21" s="431"/>
      <c r="R21" s="431"/>
      <c r="S21" s="431"/>
      <c r="T21" s="431"/>
      <c r="U21" s="431"/>
      <c r="V21" s="3"/>
      <c r="W21" s="3"/>
      <c r="X21" s="3"/>
    </row>
    <row r="22" spans="1:24">
      <c r="A22" s="420" t="s">
        <v>89</v>
      </c>
      <c r="B22" s="443">
        <v>200</v>
      </c>
      <c r="C22" s="443">
        <v>220</v>
      </c>
      <c r="D22" s="443">
        <v>250</v>
      </c>
      <c r="E22" s="98" t="s">
        <v>153</v>
      </c>
      <c r="F22" s="213">
        <v>4320</v>
      </c>
      <c r="G22" s="99">
        <v>74</v>
      </c>
      <c r="H22" s="99">
        <v>83</v>
      </c>
      <c r="I22" s="99">
        <v>92</v>
      </c>
      <c r="J22" s="99">
        <v>70</v>
      </c>
      <c r="K22" s="99">
        <v>80</v>
      </c>
      <c r="L22" s="99">
        <v>90</v>
      </c>
      <c r="M22" s="213">
        <f t="shared" ref="M22:M37" si="6">G22*F22/1000</f>
        <v>319.68</v>
      </c>
      <c r="N22" s="213">
        <f t="shared" ref="N22:N37" si="7">H22*F22/1000</f>
        <v>358.56</v>
      </c>
      <c r="O22" s="213">
        <f t="shared" ref="O22:O37" si="8">I22*F22/1000</f>
        <v>397.44</v>
      </c>
      <c r="P22" s="446">
        <f>SUM(M22:M31)</f>
        <v>387.08</v>
      </c>
      <c r="Q22" s="446">
        <f>SUM(N22:N31)</f>
        <v>438.4199999999999</v>
      </c>
      <c r="R22" s="446">
        <f>SUM(O22:O31)</f>
        <v>495.048</v>
      </c>
      <c r="S22" s="447">
        <f>P22*1.5</f>
        <v>580.62</v>
      </c>
      <c r="T22" s="435">
        <f>Q22*1.5</f>
        <v>657.62999999999988</v>
      </c>
      <c r="U22" s="377">
        <f>R22*1.5</f>
        <v>742.572</v>
      </c>
      <c r="V22" s="3"/>
      <c r="W22" s="3"/>
      <c r="X22" s="3"/>
    </row>
    <row r="23" spans="1:24">
      <c r="A23" s="343"/>
      <c r="B23" s="360"/>
      <c r="C23" s="360"/>
      <c r="D23" s="360"/>
      <c r="E23" s="87" t="s">
        <v>14</v>
      </c>
      <c r="F23" s="76">
        <v>5260</v>
      </c>
      <c r="G23" s="81">
        <v>3</v>
      </c>
      <c r="H23" s="81">
        <v>3</v>
      </c>
      <c r="I23" s="81">
        <v>5</v>
      </c>
      <c r="J23" s="81">
        <v>3</v>
      </c>
      <c r="K23" s="81">
        <v>3</v>
      </c>
      <c r="L23" s="81">
        <v>5</v>
      </c>
      <c r="M23" s="76">
        <f t="shared" si="6"/>
        <v>15.78</v>
      </c>
      <c r="N23" s="76">
        <f t="shared" si="7"/>
        <v>15.78</v>
      </c>
      <c r="O23" s="76">
        <f t="shared" si="8"/>
        <v>26.3</v>
      </c>
      <c r="P23" s="380"/>
      <c r="Q23" s="380"/>
      <c r="R23" s="380"/>
      <c r="S23" s="423"/>
      <c r="T23" s="436"/>
      <c r="U23" s="378"/>
      <c r="V23" s="3"/>
      <c r="W23" s="3"/>
      <c r="X23" s="3"/>
    </row>
    <row r="24" spans="1:24">
      <c r="A24" s="343"/>
      <c r="B24" s="360"/>
      <c r="C24" s="360"/>
      <c r="D24" s="360"/>
      <c r="E24" s="87" t="s">
        <v>60</v>
      </c>
      <c r="F24" s="76">
        <v>174</v>
      </c>
      <c r="G24" s="81">
        <v>160</v>
      </c>
      <c r="H24" s="81">
        <v>170</v>
      </c>
      <c r="I24" s="81">
        <v>200</v>
      </c>
      <c r="J24" s="81">
        <v>112</v>
      </c>
      <c r="K24" s="81">
        <v>125</v>
      </c>
      <c r="L24" s="81">
        <v>140</v>
      </c>
      <c r="M24" s="76">
        <f t="shared" si="6"/>
        <v>27.84</v>
      </c>
      <c r="N24" s="76">
        <f t="shared" si="7"/>
        <v>29.58</v>
      </c>
      <c r="O24" s="76">
        <f t="shared" si="8"/>
        <v>34.799999999999997</v>
      </c>
      <c r="P24" s="380"/>
      <c r="Q24" s="380"/>
      <c r="R24" s="380"/>
      <c r="S24" s="423"/>
      <c r="T24" s="436"/>
      <c r="U24" s="378"/>
      <c r="V24" s="3"/>
      <c r="W24" s="3"/>
      <c r="X24" s="3"/>
    </row>
    <row r="25" spans="1:24">
      <c r="A25" s="343"/>
      <c r="B25" s="360"/>
      <c r="C25" s="360"/>
      <c r="D25" s="360"/>
      <c r="E25" s="87" t="s">
        <v>52</v>
      </c>
      <c r="F25" s="76">
        <v>365</v>
      </c>
      <c r="G25" s="81">
        <v>8</v>
      </c>
      <c r="H25" s="81">
        <v>10</v>
      </c>
      <c r="I25" s="81">
        <v>10</v>
      </c>
      <c r="J25" s="81">
        <v>8</v>
      </c>
      <c r="K25" s="81">
        <v>10</v>
      </c>
      <c r="L25" s="81">
        <v>10</v>
      </c>
      <c r="M25" s="76">
        <f t="shared" si="6"/>
        <v>2.92</v>
      </c>
      <c r="N25" s="76">
        <f t="shared" si="7"/>
        <v>3.65</v>
      </c>
      <c r="O25" s="76">
        <f t="shared" si="8"/>
        <v>3.65</v>
      </c>
      <c r="P25" s="380"/>
      <c r="Q25" s="380"/>
      <c r="R25" s="380"/>
      <c r="S25" s="423"/>
      <c r="T25" s="436"/>
      <c r="U25" s="378"/>
      <c r="V25" s="3"/>
      <c r="W25" s="3"/>
      <c r="X25" s="3"/>
    </row>
    <row r="26" spans="1:24">
      <c r="A26" s="343"/>
      <c r="B26" s="360"/>
      <c r="C26" s="360"/>
      <c r="D26" s="360"/>
      <c r="E26" s="87" t="s">
        <v>90</v>
      </c>
      <c r="F26" s="76">
        <v>159</v>
      </c>
      <c r="G26" s="81">
        <v>3</v>
      </c>
      <c r="H26" s="81">
        <v>3</v>
      </c>
      <c r="I26" s="81">
        <v>5</v>
      </c>
      <c r="J26" s="81">
        <v>3</v>
      </c>
      <c r="K26" s="81">
        <v>3</v>
      </c>
      <c r="L26" s="81">
        <v>5</v>
      </c>
      <c r="M26" s="76">
        <f t="shared" si="6"/>
        <v>0.47699999999999998</v>
      </c>
      <c r="N26" s="76">
        <f t="shared" si="7"/>
        <v>0.47699999999999998</v>
      </c>
      <c r="O26" s="76">
        <f t="shared" si="8"/>
        <v>0.79500000000000004</v>
      </c>
      <c r="P26" s="380"/>
      <c r="Q26" s="380"/>
      <c r="R26" s="380"/>
      <c r="S26" s="423"/>
      <c r="T26" s="436"/>
      <c r="U26" s="378"/>
      <c r="V26" s="3"/>
      <c r="W26" s="3"/>
      <c r="X26" s="3"/>
    </row>
    <row r="27" spans="1:24">
      <c r="A27" s="343"/>
      <c r="B27" s="360"/>
      <c r="C27" s="360"/>
      <c r="D27" s="360"/>
      <c r="E27" s="87" t="s">
        <v>76</v>
      </c>
      <c r="F27" s="76">
        <v>2103</v>
      </c>
      <c r="G27" s="81">
        <v>5</v>
      </c>
      <c r="H27" s="81">
        <v>10</v>
      </c>
      <c r="I27" s="81">
        <v>10</v>
      </c>
      <c r="J27" s="81">
        <v>5</v>
      </c>
      <c r="K27" s="81">
        <v>10</v>
      </c>
      <c r="L27" s="81">
        <v>10</v>
      </c>
      <c r="M27" s="76">
        <f t="shared" si="6"/>
        <v>10.515000000000001</v>
      </c>
      <c r="N27" s="76">
        <f t="shared" si="7"/>
        <v>21.03</v>
      </c>
      <c r="O27" s="76">
        <f t="shared" si="8"/>
        <v>21.03</v>
      </c>
      <c r="P27" s="380"/>
      <c r="Q27" s="380"/>
      <c r="R27" s="380"/>
      <c r="S27" s="423"/>
      <c r="T27" s="436"/>
      <c r="U27" s="378"/>
      <c r="V27" s="3"/>
      <c r="W27" s="3"/>
      <c r="X27" s="3"/>
    </row>
    <row r="28" spans="1:24">
      <c r="A28" s="343"/>
      <c r="B28" s="360"/>
      <c r="C28" s="360"/>
      <c r="D28" s="360"/>
      <c r="E28" s="74" t="s">
        <v>34</v>
      </c>
      <c r="F28" s="76">
        <v>160</v>
      </c>
      <c r="G28" s="90">
        <v>10</v>
      </c>
      <c r="H28" s="90">
        <v>12</v>
      </c>
      <c r="I28" s="84">
        <v>12</v>
      </c>
      <c r="J28" s="90">
        <v>9</v>
      </c>
      <c r="K28" s="90">
        <v>11</v>
      </c>
      <c r="L28" s="84">
        <v>11</v>
      </c>
      <c r="M28" s="76">
        <f t="shared" si="6"/>
        <v>1.6</v>
      </c>
      <c r="N28" s="76">
        <f t="shared" si="7"/>
        <v>1.92</v>
      </c>
      <c r="O28" s="76">
        <f t="shared" si="8"/>
        <v>1.92</v>
      </c>
      <c r="P28" s="380"/>
      <c r="Q28" s="380"/>
      <c r="R28" s="380"/>
      <c r="S28" s="423"/>
      <c r="T28" s="436"/>
      <c r="U28" s="378"/>
      <c r="V28" s="3"/>
      <c r="W28" s="3"/>
      <c r="X28" s="3"/>
    </row>
    <row r="29" spans="1:24">
      <c r="A29" s="343"/>
      <c r="B29" s="360"/>
      <c r="C29" s="360"/>
      <c r="D29" s="360"/>
      <c r="E29" s="128" t="s">
        <v>77</v>
      </c>
      <c r="F29" s="76">
        <v>1345</v>
      </c>
      <c r="G29" s="90">
        <v>3</v>
      </c>
      <c r="H29" s="90">
        <v>3</v>
      </c>
      <c r="I29" s="84">
        <v>3</v>
      </c>
      <c r="J29" s="90">
        <v>3</v>
      </c>
      <c r="K29" s="90">
        <v>3</v>
      </c>
      <c r="L29" s="84">
        <v>3</v>
      </c>
      <c r="M29" s="76">
        <f t="shared" si="6"/>
        <v>4.0350000000000001</v>
      </c>
      <c r="N29" s="76">
        <f t="shared" si="7"/>
        <v>4.0350000000000001</v>
      </c>
      <c r="O29" s="76">
        <f t="shared" si="8"/>
        <v>4.0350000000000001</v>
      </c>
      <c r="P29" s="380"/>
      <c r="Q29" s="380"/>
      <c r="R29" s="380"/>
      <c r="S29" s="423"/>
      <c r="T29" s="436"/>
      <c r="U29" s="378"/>
      <c r="V29" s="3"/>
      <c r="W29" s="3"/>
      <c r="X29" s="3"/>
    </row>
    <row r="30" spans="1:24">
      <c r="A30" s="343"/>
      <c r="B30" s="360"/>
      <c r="C30" s="360"/>
      <c r="D30" s="360"/>
      <c r="E30" s="74" t="s">
        <v>10</v>
      </c>
      <c r="F30" s="76">
        <v>169</v>
      </c>
      <c r="G30" s="81">
        <v>25</v>
      </c>
      <c r="H30" s="81">
        <v>20</v>
      </c>
      <c r="I30" s="81">
        <v>30</v>
      </c>
      <c r="J30" s="81">
        <v>20</v>
      </c>
      <c r="K30" s="81">
        <v>17</v>
      </c>
      <c r="L30" s="81">
        <v>25</v>
      </c>
      <c r="M30" s="76">
        <f t="shared" si="6"/>
        <v>4.2249999999999996</v>
      </c>
      <c r="N30" s="76">
        <f t="shared" si="7"/>
        <v>3.38</v>
      </c>
      <c r="O30" s="76">
        <f t="shared" si="8"/>
        <v>5.07</v>
      </c>
      <c r="P30" s="380"/>
      <c r="Q30" s="380"/>
      <c r="R30" s="380"/>
      <c r="S30" s="423"/>
      <c r="T30" s="436"/>
      <c r="U30" s="378"/>
      <c r="V30" s="3"/>
      <c r="W30" s="3"/>
      <c r="X30" s="3"/>
    </row>
    <row r="31" spans="1:24" ht="15.75">
      <c r="A31" s="343"/>
      <c r="B31" s="360"/>
      <c r="C31" s="360"/>
      <c r="D31" s="360"/>
      <c r="E31" s="75" t="s">
        <v>28</v>
      </c>
      <c r="F31" s="76">
        <v>80</v>
      </c>
      <c r="G31" s="84">
        <v>0.1</v>
      </c>
      <c r="H31" s="84">
        <v>0.1</v>
      </c>
      <c r="I31" s="84">
        <v>0.1</v>
      </c>
      <c r="J31" s="84">
        <v>0.1</v>
      </c>
      <c r="K31" s="84">
        <v>0.1</v>
      </c>
      <c r="L31" s="84">
        <v>0.1</v>
      </c>
      <c r="M31" s="76">
        <f t="shared" si="6"/>
        <v>8.0000000000000002E-3</v>
      </c>
      <c r="N31" s="76">
        <f t="shared" si="7"/>
        <v>8.0000000000000002E-3</v>
      </c>
      <c r="O31" s="76">
        <f t="shared" si="8"/>
        <v>8.0000000000000002E-3</v>
      </c>
      <c r="P31" s="380"/>
      <c r="Q31" s="380"/>
      <c r="R31" s="380"/>
      <c r="S31" s="423"/>
      <c r="T31" s="437"/>
      <c r="U31" s="379"/>
      <c r="V31" s="3"/>
      <c r="W31" s="3"/>
      <c r="X31" s="3"/>
    </row>
    <row r="32" spans="1:24" ht="15.75">
      <c r="A32" s="329" t="s">
        <v>93</v>
      </c>
      <c r="B32" s="404">
        <v>20</v>
      </c>
      <c r="C32" s="404">
        <v>20</v>
      </c>
      <c r="D32" s="404">
        <v>20</v>
      </c>
      <c r="E32" s="75" t="s">
        <v>76</v>
      </c>
      <c r="F32" s="76">
        <v>2103</v>
      </c>
      <c r="G32" s="84">
        <v>10</v>
      </c>
      <c r="H32" s="84">
        <v>10</v>
      </c>
      <c r="I32" s="84">
        <v>10</v>
      </c>
      <c r="J32" s="84">
        <v>10</v>
      </c>
      <c r="K32" s="84">
        <v>10</v>
      </c>
      <c r="L32" s="84">
        <v>10</v>
      </c>
      <c r="M32" s="198">
        <f t="shared" si="6"/>
        <v>21.03</v>
      </c>
      <c r="N32" s="198">
        <f t="shared" si="7"/>
        <v>21.03</v>
      </c>
      <c r="O32" s="210">
        <f t="shared" si="8"/>
        <v>21.03</v>
      </c>
      <c r="P32" s="374">
        <f>SUM(M32:M34)</f>
        <v>31.868000000000002</v>
      </c>
      <c r="Q32" s="374">
        <f>SUM(N32:N34)</f>
        <v>31.868000000000002</v>
      </c>
      <c r="R32" s="374">
        <f>SUM(O32:O34)</f>
        <v>31.868000000000002</v>
      </c>
      <c r="S32" s="377">
        <f>P32*1.5</f>
        <v>47.802000000000007</v>
      </c>
      <c r="T32" s="377">
        <f>Q32*1.5</f>
        <v>47.802000000000007</v>
      </c>
      <c r="U32" s="383">
        <f>R32*1.5</f>
        <v>47.802000000000007</v>
      </c>
      <c r="V32" s="3"/>
      <c r="W32" s="3"/>
      <c r="X32" s="3"/>
    </row>
    <row r="33" spans="1:24" ht="15.75">
      <c r="A33" s="330"/>
      <c r="B33" s="372"/>
      <c r="C33" s="372"/>
      <c r="D33" s="372"/>
      <c r="E33" s="75" t="s">
        <v>75</v>
      </c>
      <c r="F33" s="76">
        <v>159</v>
      </c>
      <c r="G33" s="84">
        <v>2</v>
      </c>
      <c r="H33" s="84">
        <v>2</v>
      </c>
      <c r="I33" s="84">
        <v>2</v>
      </c>
      <c r="J33" s="84">
        <v>2</v>
      </c>
      <c r="K33" s="84">
        <v>2</v>
      </c>
      <c r="L33" s="84">
        <v>2</v>
      </c>
      <c r="M33" s="198">
        <f t="shared" si="6"/>
        <v>0.318</v>
      </c>
      <c r="N33" s="198">
        <f t="shared" si="7"/>
        <v>0.318</v>
      </c>
      <c r="O33" s="210">
        <f t="shared" si="8"/>
        <v>0.318</v>
      </c>
      <c r="P33" s="375"/>
      <c r="Q33" s="375"/>
      <c r="R33" s="375"/>
      <c r="S33" s="378"/>
      <c r="T33" s="378"/>
      <c r="U33" s="390"/>
      <c r="V33" s="3"/>
      <c r="W33" s="3"/>
      <c r="X33" s="3"/>
    </row>
    <row r="34" spans="1:24" ht="15.75">
      <c r="A34" s="330"/>
      <c r="B34" s="372"/>
      <c r="C34" s="372"/>
      <c r="D34" s="372"/>
      <c r="E34" s="129" t="s">
        <v>14</v>
      </c>
      <c r="F34" s="198">
        <v>5260</v>
      </c>
      <c r="G34" s="84">
        <v>2</v>
      </c>
      <c r="H34" s="84">
        <v>2</v>
      </c>
      <c r="I34" s="84">
        <v>2</v>
      </c>
      <c r="J34" s="84">
        <v>2</v>
      </c>
      <c r="K34" s="84">
        <v>2</v>
      </c>
      <c r="L34" s="84">
        <v>2</v>
      </c>
      <c r="M34" s="198">
        <f t="shared" si="6"/>
        <v>10.52</v>
      </c>
      <c r="N34" s="198">
        <f t="shared" si="7"/>
        <v>10.52</v>
      </c>
      <c r="O34" s="210">
        <f t="shared" si="8"/>
        <v>10.52</v>
      </c>
      <c r="P34" s="376"/>
      <c r="Q34" s="376"/>
      <c r="R34" s="376"/>
      <c r="S34" s="379"/>
      <c r="T34" s="379"/>
      <c r="U34" s="384"/>
      <c r="V34" s="3"/>
      <c r="W34" s="3"/>
      <c r="X34" s="3"/>
    </row>
    <row r="35" spans="1:24">
      <c r="A35" s="343" t="s">
        <v>36</v>
      </c>
      <c r="B35" s="371">
        <v>200</v>
      </c>
      <c r="C35" s="371">
        <v>200</v>
      </c>
      <c r="D35" s="371">
        <v>200</v>
      </c>
      <c r="E35" s="74" t="s">
        <v>37</v>
      </c>
      <c r="F35" s="76">
        <v>751</v>
      </c>
      <c r="G35" s="90">
        <v>143</v>
      </c>
      <c r="H35" s="90">
        <v>143</v>
      </c>
      <c r="I35" s="90">
        <v>143</v>
      </c>
      <c r="J35" s="90">
        <v>100</v>
      </c>
      <c r="K35" s="90">
        <v>100</v>
      </c>
      <c r="L35" s="90">
        <v>100</v>
      </c>
      <c r="M35" s="76">
        <f t="shared" si="6"/>
        <v>107.393</v>
      </c>
      <c r="N35" s="76">
        <f t="shared" si="7"/>
        <v>107.393</v>
      </c>
      <c r="O35" s="76">
        <f t="shared" si="8"/>
        <v>107.393</v>
      </c>
      <c r="P35" s="380">
        <f>SUM(M35:M36)</f>
        <v>108.66800000000001</v>
      </c>
      <c r="Q35" s="380">
        <f>SUM(N35:N36)</f>
        <v>108.66800000000001</v>
      </c>
      <c r="R35" s="380">
        <f>SUM(O35:O36)</f>
        <v>108.66800000000001</v>
      </c>
      <c r="S35" s="423">
        <f>P35*1.5</f>
        <v>163.00200000000001</v>
      </c>
      <c r="T35" s="435">
        <f>Q35*1.5</f>
        <v>163.00200000000001</v>
      </c>
      <c r="U35" s="377">
        <f>R35*1.5</f>
        <v>163.00200000000001</v>
      </c>
      <c r="V35" s="3"/>
      <c r="W35" s="3"/>
      <c r="X35" s="3"/>
    </row>
    <row r="36" spans="1:24">
      <c r="A36" s="343"/>
      <c r="B36" s="371"/>
      <c r="C36" s="371"/>
      <c r="D36" s="371"/>
      <c r="E36" s="116" t="s">
        <v>38</v>
      </c>
      <c r="F36" s="76">
        <v>425</v>
      </c>
      <c r="G36" s="81">
        <v>3</v>
      </c>
      <c r="H36" s="81">
        <v>3</v>
      </c>
      <c r="I36" s="81">
        <v>3</v>
      </c>
      <c r="J36" s="81">
        <v>3</v>
      </c>
      <c r="K36" s="81">
        <v>3</v>
      </c>
      <c r="L36" s="81">
        <v>3</v>
      </c>
      <c r="M36" s="76">
        <f t="shared" si="6"/>
        <v>1.2749999999999999</v>
      </c>
      <c r="N36" s="76">
        <f t="shared" si="7"/>
        <v>1.2749999999999999</v>
      </c>
      <c r="O36" s="76">
        <f t="shared" si="8"/>
        <v>1.2749999999999999</v>
      </c>
      <c r="P36" s="380"/>
      <c r="Q36" s="380"/>
      <c r="R36" s="380"/>
      <c r="S36" s="423"/>
      <c r="T36" s="437"/>
      <c r="U36" s="379"/>
      <c r="V36" s="3"/>
      <c r="W36" s="3"/>
      <c r="X36" s="3"/>
    </row>
    <row r="37" spans="1:24" ht="30.75" thickBot="1">
      <c r="A37" s="92" t="s">
        <v>110</v>
      </c>
      <c r="B37" s="90">
        <v>30</v>
      </c>
      <c r="C37" s="90">
        <v>50</v>
      </c>
      <c r="D37" s="90">
        <v>50</v>
      </c>
      <c r="E37" s="94" t="s">
        <v>110</v>
      </c>
      <c r="F37" s="90">
        <v>440</v>
      </c>
      <c r="G37" s="81">
        <v>30</v>
      </c>
      <c r="H37" s="81">
        <v>50</v>
      </c>
      <c r="I37" s="81">
        <v>50</v>
      </c>
      <c r="J37" s="81">
        <v>30</v>
      </c>
      <c r="K37" s="81">
        <v>50</v>
      </c>
      <c r="L37" s="81">
        <v>50</v>
      </c>
      <c r="M37" s="76">
        <f t="shared" si="6"/>
        <v>13.2</v>
      </c>
      <c r="N37" s="76">
        <f t="shared" si="7"/>
        <v>22</v>
      </c>
      <c r="O37" s="76">
        <f t="shared" si="8"/>
        <v>22</v>
      </c>
      <c r="P37" s="198">
        <f>SUM(M37)</f>
        <v>13.2</v>
      </c>
      <c r="Q37" s="198">
        <f>SUM(N37)</f>
        <v>22</v>
      </c>
      <c r="R37" s="198">
        <f>SUM(O37)</f>
        <v>22</v>
      </c>
      <c r="S37" s="201">
        <f>P37*1.5</f>
        <v>19.799999999999997</v>
      </c>
      <c r="T37" s="215">
        <f>Q37*1.5</f>
        <v>33</v>
      </c>
      <c r="U37" s="200">
        <f>R37*1.5</f>
        <v>33</v>
      </c>
      <c r="V37" s="3"/>
      <c r="W37" s="3"/>
      <c r="X37" s="3"/>
    </row>
    <row r="38" spans="1:24" ht="15.75" thickBot="1">
      <c r="A38" s="364"/>
      <c r="B38" s="365"/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  <c r="N38" s="365"/>
      <c r="O38" s="365"/>
      <c r="P38" s="113">
        <f t="shared" ref="P38:U38" si="9">SUM(P22:P37)</f>
        <v>540.81600000000003</v>
      </c>
      <c r="Q38" s="113">
        <f t="shared" si="9"/>
        <v>600.9559999999999</v>
      </c>
      <c r="R38" s="113">
        <f t="shared" si="9"/>
        <v>657.58400000000006</v>
      </c>
      <c r="S38" s="113">
        <f t="shared" si="9"/>
        <v>811.22399999999993</v>
      </c>
      <c r="T38" s="113">
        <f t="shared" si="9"/>
        <v>901.43399999999997</v>
      </c>
      <c r="U38" s="113">
        <f t="shared" si="9"/>
        <v>986.37599999999998</v>
      </c>
      <c r="V38" s="3"/>
      <c r="W38" s="3"/>
      <c r="X38" s="3"/>
    </row>
    <row r="39" spans="1:24">
      <c r="A39" s="401" t="s">
        <v>33</v>
      </c>
      <c r="B39" s="358"/>
      <c r="C39" s="358"/>
      <c r="D39" s="358"/>
      <c r="E39" s="358"/>
      <c r="F39" s="358"/>
      <c r="G39" s="358"/>
      <c r="H39" s="358"/>
      <c r="I39" s="358"/>
      <c r="J39" s="358"/>
      <c r="K39" s="358"/>
      <c r="L39" s="358"/>
      <c r="M39" s="358"/>
      <c r="N39" s="358"/>
      <c r="O39" s="358"/>
      <c r="P39" s="358"/>
      <c r="Q39" s="358"/>
      <c r="R39" s="358"/>
      <c r="S39" s="358"/>
      <c r="T39" s="358"/>
      <c r="U39" s="358"/>
      <c r="V39" s="3"/>
      <c r="W39" s="3"/>
      <c r="X39" s="3"/>
    </row>
    <row r="40" spans="1:2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>
      <c r="A41" s="343" t="s">
        <v>146</v>
      </c>
      <c r="B41" s="360">
        <v>70</v>
      </c>
      <c r="C41" s="360">
        <v>90</v>
      </c>
      <c r="D41" s="360">
        <v>100</v>
      </c>
      <c r="E41" s="101" t="s">
        <v>100</v>
      </c>
      <c r="F41" s="76">
        <v>1900</v>
      </c>
      <c r="G41" s="81">
        <v>80</v>
      </c>
      <c r="H41" s="81">
        <v>90</v>
      </c>
      <c r="I41" s="81">
        <v>100</v>
      </c>
      <c r="J41" s="81">
        <v>75</v>
      </c>
      <c r="K41" s="81">
        <v>85</v>
      </c>
      <c r="L41" s="81">
        <v>90</v>
      </c>
      <c r="M41" s="76">
        <f>G41*F41/1000</f>
        <v>152</v>
      </c>
      <c r="N41" s="76">
        <f>H41*F41/1000</f>
        <v>171</v>
      </c>
      <c r="O41" s="91">
        <f>I41*F41/1000</f>
        <v>190</v>
      </c>
      <c r="P41" s="374">
        <f>SUM(M41:M46)</f>
        <v>160.27700000000002</v>
      </c>
      <c r="Q41" s="374">
        <f>SUM(N41:N46)</f>
        <v>182.99799999999999</v>
      </c>
      <c r="R41" s="374">
        <f>SUM(O41:O46)</f>
        <v>203.756</v>
      </c>
      <c r="S41" s="383">
        <f>P41*1.5</f>
        <v>240.41550000000001</v>
      </c>
      <c r="T41" s="435">
        <f>Q41*1.5</f>
        <v>274.49699999999996</v>
      </c>
      <c r="U41" s="377">
        <f>R41*1.5</f>
        <v>305.63400000000001</v>
      </c>
      <c r="V41" s="3"/>
      <c r="W41" s="3"/>
      <c r="X41" s="3"/>
    </row>
    <row r="42" spans="1:24">
      <c r="A42" s="343"/>
      <c r="B42" s="360"/>
      <c r="C42" s="360"/>
      <c r="D42" s="360"/>
      <c r="E42" s="74" t="s">
        <v>62</v>
      </c>
      <c r="F42" s="76">
        <v>426</v>
      </c>
      <c r="G42" s="90">
        <v>7</v>
      </c>
      <c r="H42" s="90">
        <v>12</v>
      </c>
      <c r="I42" s="84">
        <v>15</v>
      </c>
      <c r="J42" s="90">
        <v>7</v>
      </c>
      <c r="K42" s="90">
        <v>12</v>
      </c>
      <c r="L42" s="84">
        <v>15</v>
      </c>
      <c r="M42" s="76">
        <f>G42*F42/1000</f>
        <v>2.9820000000000002</v>
      </c>
      <c r="N42" s="76">
        <f>H42*F42/1000</f>
        <v>5.1120000000000001</v>
      </c>
      <c r="O42" s="91">
        <f>I42*F42/1000</f>
        <v>6.39</v>
      </c>
      <c r="P42" s="375"/>
      <c r="Q42" s="375"/>
      <c r="R42" s="375"/>
      <c r="S42" s="390"/>
      <c r="T42" s="436"/>
      <c r="U42" s="378"/>
      <c r="V42" s="3"/>
      <c r="W42" s="3"/>
      <c r="X42" s="3"/>
    </row>
    <row r="43" spans="1:24">
      <c r="A43" s="343"/>
      <c r="B43" s="360"/>
      <c r="C43" s="360"/>
      <c r="D43" s="360"/>
      <c r="E43" s="74" t="s">
        <v>96</v>
      </c>
      <c r="F43" s="76">
        <v>517</v>
      </c>
      <c r="G43" s="90">
        <v>5</v>
      </c>
      <c r="H43" s="90">
        <v>5</v>
      </c>
      <c r="I43" s="84">
        <v>5</v>
      </c>
      <c r="J43" s="90">
        <v>5</v>
      </c>
      <c r="K43" s="90">
        <v>5</v>
      </c>
      <c r="L43" s="84">
        <v>5</v>
      </c>
      <c r="M43" s="76">
        <f t="shared" ref="M43:M44" si="10">G43*F43/1000</f>
        <v>2.585</v>
      </c>
      <c r="N43" s="76">
        <f t="shared" ref="N43:N45" si="11">H43*F43/1000</f>
        <v>2.585</v>
      </c>
      <c r="O43" s="91">
        <f t="shared" ref="O43:O46" si="12">I43*F43/1000</f>
        <v>2.585</v>
      </c>
      <c r="P43" s="375"/>
      <c r="Q43" s="375"/>
      <c r="R43" s="375"/>
      <c r="S43" s="390"/>
      <c r="T43" s="436"/>
      <c r="U43" s="378"/>
      <c r="V43" s="3"/>
      <c r="W43" s="3"/>
      <c r="X43" s="3"/>
    </row>
    <row r="44" spans="1:24">
      <c r="A44" s="343"/>
      <c r="B44" s="360"/>
      <c r="C44" s="360"/>
      <c r="D44" s="360"/>
      <c r="E44" s="102" t="s">
        <v>11</v>
      </c>
      <c r="F44" s="202">
        <v>160</v>
      </c>
      <c r="G44" s="90">
        <v>7</v>
      </c>
      <c r="H44" s="90">
        <v>12</v>
      </c>
      <c r="I44" s="81">
        <v>15</v>
      </c>
      <c r="J44" s="90">
        <v>5</v>
      </c>
      <c r="K44" s="90">
        <v>10</v>
      </c>
      <c r="L44" s="84">
        <v>12</v>
      </c>
      <c r="M44" s="76">
        <f t="shared" si="10"/>
        <v>1.1200000000000001</v>
      </c>
      <c r="N44" s="76">
        <f t="shared" si="11"/>
        <v>1.92</v>
      </c>
      <c r="O44" s="91">
        <f t="shared" si="12"/>
        <v>2.4</v>
      </c>
      <c r="P44" s="375"/>
      <c r="Q44" s="375"/>
      <c r="R44" s="375"/>
      <c r="S44" s="390"/>
      <c r="T44" s="436"/>
      <c r="U44" s="378"/>
      <c r="V44" s="3"/>
      <c r="W44" s="3"/>
      <c r="X44" s="3"/>
    </row>
    <row r="45" spans="1:24">
      <c r="A45" s="343"/>
      <c r="B45" s="360"/>
      <c r="C45" s="360"/>
      <c r="D45" s="360"/>
      <c r="E45" s="74" t="s">
        <v>12</v>
      </c>
      <c r="F45" s="76">
        <v>791</v>
      </c>
      <c r="G45" s="84">
        <v>2</v>
      </c>
      <c r="H45" s="84">
        <v>3</v>
      </c>
      <c r="I45" s="84">
        <v>3</v>
      </c>
      <c r="J45" s="84">
        <v>2</v>
      </c>
      <c r="K45" s="84">
        <v>3</v>
      </c>
      <c r="L45" s="84">
        <v>3</v>
      </c>
      <c r="M45" s="76">
        <f t="shared" ref="M45:M57" si="13">G45*F45/1000</f>
        <v>1.5820000000000001</v>
      </c>
      <c r="N45" s="76">
        <f t="shared" si="11"/>
        <v>2.3730000000000002</v>
      </c>
      <c r="O45" s="91">
        <f t="shared" si="12"/>
        <v>2.3730000000000002</v>
      </c>
      <c r="P45" s="375"/>
      <c r="Q45" s="375"/>
      <c r="R45" s="375"/>
      <c r="S45" s="390"/>
      <c r="T45" s="436"/>
      <c r="U45" s="378"/>
      <c r="V45" s="3"/>
      <c r="W45" s="3"/>
      <c r="X45" s="3"/>
    </row>
    <row r="46" spans="1:24" ht="15.75">
      <c r="A46" s="343"/>
      <c r="B46" s="360"/>
      <c r="C46" s="360"/>
      <c r="D46" s="360"/>
      <c r="E46" s="75" t="s">
        <v>28</v>
      </c>
      <c r="F46" s="76">
        <v>80</v>
      </c>
      <c r="G46" s="84">
        <v>0.1</v>
      </c>
      <c r="H46" s="84">
        <v>0.1</v>
      </c>
      <c r="I46" s="84">
        <v>0.1</v>
      </c>
      <c r="J46" s="84">
        <v>0.1</v>
      </c>
      <c r="K46" s="84">
        <v>0.1</v>
      </c>
      <c r="L46" s="84">
        <v>0.1</v>
      </c>
      <c r="M46" s="76">
        <f t="shared" si="13"/>
        <v>8.0000000000000002E-3</v>
      </c>
      <c r="N46" s="76">
        <f t="shared" ref="N46:N57" si="14">H46*F46/1000</f>
        <v>8.0000000000000002E-3</v>
      </c>
      <c r="O46" s="91">
        <f t="shared" si="12"/>
        <v>8.0000000000000002E-3</v>
      </c>
      <c r="P46" s="376"/>
      <c r="Q46" s="376"/>
      <c r="R46" s="376"/>
      <c r="S46" s="384"/>
      <c r="T46" s="437"/>
      <c r="U46" s="379"/>
      <c r="V46" s="3"/>
      <c r="W46" s="3"/>
      <c r="X46" s="3"/>
    </row>
    <row r="47" spans="1:24" ht="15.75">
      <c r="A47" s="329" t="s">
        <v>93</v>
      </c>
      <c r="B47" s="404">
        <v>20</v>
      </c>
      <c r="C47" s="404">
        <v>20</v>
      </c>
      <c r="D47" s="404">
        <v>20</v>
      </c>
      <c r="E47" s="75" t="s">
        <v>76</v>
      </c>
      <c r="F47" s="76">
        <v>2103</v>
      </c>
      <c r="G47" s="81">
        <v>10</v>
      </c>
      <c r="H47" s="81">
        <v>10</v>
      </c>
      <c r="I47" s="81">
        <v>10</v>
      </c>
      <c r="J47" s="81">
        <v>10</v>
      </c>
      <c r="K47" s="81">
        <v>10</v>
      </c>
      <c r="L47" s="81">
        <v>10</v>
      </c>
      <c r="M47" s="76">
        <f t="shared" si="13"/>
        <v>21.03</v>
      </c>
      <c r="N47" s="76">
        <f t="shared" si="14"/>
        <v>21.03</v>
      </c>
      <c r="O47" s="91">
        <f t="shared" ref="O47:O57" si="15">I47*F47/1000</f>
        <v>21.03</v>
      </c>
      <c r="P47" s="374">
        <f>SUM(M47:M49)</f>
        <v>31.868000000000002</v>
      </c>
      <c r="Q47" s="374">
        <f>SUM(N47:N49)</f>
        <v>31.868000000000002</v>
      </c>
      <c r="R47" s="374">
        <f>SUM(O47:O49)</f>
        <v>31.868000000000002</v>
      </c>
      <c r="S47" s="383">
        <f>P47*1.5</f>
        <v>47.802000000000007</v>
      </c>
      <c r="T47" s="435">
        <f>Q47*1.5</f>
        <v>47.802000000000007</v>
      </c>
      <c r="U47" s="377">
        <f>R47*1.5</f>
        <v>47.802000000000007</v>
      </c>
      <c r="V47" s="3"/>
      <c r="W47" s="3"/>
      <c r="X47" s="3"/>
    </row>
    <row r="48" spans="1:24" ht="15.75">
      <c r="A48" s="330"/>
      <c r="B48" s="372"/>
      <c r="C48" s="372"/>
      <c r="D48" s="372"/>
      <c r="E48" s="75" t="s">
        <v>75</v>
      </c>
      <c r="F48" s="76">
        <v>159</v>
      </c>
      <c r="G48" s="84">
        <v>2</v>
      </c>
      <c r="H48" s="84">
        <v>2</v>
      </c>
      <c r="I48" s="84">
        <v>2</v>
      </c>
      <c r="J48" s="84">
        <v>2</v>
      </c>
      <c r="K48" s="84">
        <v>2</v>
      </c>
      <c r="L48" s="84">
        <v>2</v>
      </c>
      <c r="M48" s="76">
        <f t="shared" si="13"/>
        <v>0.318</v>
      </c>
      <c r="N48" s="76">
        <f t="shared" si="14"/>
        <v>0.318</v>
      </c>
      <c r="O48" s="91">
        <f t="shared" si="15"/>
        <v>0.318</v>
      </c>
      <c r="P48" s="375"/>
      <c r="Q48" s="375"/>
      <c r="R48" s="375"/>
      <c r="S48" s="390"/>
      <c r="T48" s="436"/>
      <c r="U48" s="378"/>
      <c r="V48" s="3"/>
      <c r="W48" s="3"/>
      <c r="X48" s="3"/>
    </row>
    <row r="49" spans="1:24" ht="15.75">
      <c r="A49" s="330"/>
      <c r="B49" s="372"/>
      <c r="C49" s="372"/>
      <c r="D49" s="372"/>
      <c r="E49" s="75" t="s">
        <v>14</v>
      </c>
      <c r="F49" s="76">
        <v>5260</v>
      </c>
      <c r="G49" s="84">
        <v>2</v>
      </c>
      <c r="H49" s="84">
        <v>2</v>
      </c>
      <c r="I49" s="84">
        <v>2</v>
      </c>
      <c r="J49" s="84">
        <v>2</v>
      </c>
      <c r="K49" s="84">
        <v>2</v>
      </c>
      <c r="L49" s="84">
        <v>2</v>
      </c>
      <c r="M49" s="76">
        <f t="shared" si="13"/>
        <v>10.52</v>
      </c>
      <c r="N49" s="76">
        <f t="shared" si="14"/>
        <v>10.52</v>
      </c>
      <c r="O49" s="91">
        <f t="shared" si="15"/>
        <v>10.52</v>
      </c>
      <c r="P49" s="376"/>
      <c r="Q49" s="376"/>
      <c r="R49" s="376"/>
      <c r="S49" s="384"/>
      <c r="T49" s="437"/>
      <c r="U49" s="379"/>
      <c r="V49" s="3"/>
      <c r="W49" s="3"/>
      <c r="X49" s="3"/>
    </row>
    <row r="50" spans="1:24" ht="15.75" customHeight="1">
      <c r="A50" s="329" t="s">
        <v>147</v>
      </c>
      <c r="B50" s="404">
        <v>130</v>
      </c>
      <c r="C50" s="404">
        <v>150</v>
      </c>
      <c r="D50" s="404">
        <v>180</v>
      </c>
      <c r="E50" s="85" t="s">
        <v>69</v>
      </c>
      <c r="F50" s="76">
        <v>396</v>
      </c>
      <c r="G50" s="81">
        <v>54</v>
      </c>
      <c r="H50" s="81">
        <v>63</v>
      </c>
      <c r="I50" s="81">
        <v>75</v>
      </c>
      <c r="J50" s="81">
        <v>54</v>
      </c>
      <c r="K50" s="81">
        <v>63</v>
      </c>
      <c r="L50" s="81">
        <v>75</v>
      </c>
      <c r="M50" s="76">
        <f t="shared" si="13"/>
        <v>21.384</v>
      </c>
      <c r="N50" s="76">
        <f t="shared" si="14"/>
        <v>24.948</v>
      </c>
      <c r="O50" s="91">
        <f t="shared" si="15"/>
        <v>29.7</v>
      </c>
      <c r="P50" s="374">
        <f>SUM(M50:M52)</f>
        <v>37.172000000000004</v>
      </c>
      <c r="Q50" s="374">
        <f>SUM(N50:N52)</f>
        <v>51.256000000000007</v>
      </c>
      <c r="R50" s="374">
        <f>SUM(O50:O52)</f>
        <v>66.527999999999992</v>
      </c>
      <c r="S50" s="377">
        <f>P50*1.5</f>
        <v>55.75800000000001</v>
      </c>
      <c r="T50" s="377">
        <f>Q50*1.5</f>
        <v>76.884000000000015</v>
      </c>
      <c r="U50" s="383">
        <f>R50*1.5</f>
        <v>99.791999999999987</v>
      </c>
      <c r="V50" s="3"/>
      <c r="W50" s="3"/>
      <c r="X50" s="3"/>
    </row>
    <row r="51" spans="1:24" ht="15.75" customHeight="1">
      <c r="A51" s="330"/>
      <c r="B51" s="372"/>
      <c r="C51" s="372"/>
      <c r="D51" s="372"/>
      <c r="E51" s="153" t="s">
        <v>14</v>
      </c>
      <c r="F51" s="154">
        <v>5260</v>
      </c>
      <c r="G51" s="81">
        <v>3</v>
      </c>
      <c r="H51" s="81">
        <v>5</v>
      </c>
      <c r="I51" s="81">
        <v>7</v>
      </c>
      <c r="J51" s="81">
        <v>3</v>
      </c>
      <c r="K51" s="81">
        <v>5</v>
      </c>
      <c r="L51" s="81">
        <v>7</v>
      </c>
      <c r="M51" s="76">
        <f t="shared" si="13"/>
        <v>15.78</v>
      </c>
      <c r="N51" s="76">
        <f t="shared" si="14"/>
        <v>26.3</v>
      </c>
      <c r="O51" s="91">
        <f t="shared" si="15"/>
        <v>36.82</v>
      </c>
      <c r="P51" s="375"/>
      <c r="Q51" s="375"/>
      <c r="R51" s="375"/>
      <c r="S51" s="378"/>
      <c r="T51" s="378"/>
      <c r="U51" s="390"/>
      <c r="V51" s="3"/>
      <c r="W51" s="3"/>
      <c r="X51" s="3"/>
    </row>
    <row r="52" spans="1:24" ht="15" customHeight="1" thickBot="1">
      <c r="A52" s="370"/>
      <c r="B52" s="373"/>
      <c r="C52" s="373"/>
      <c r="D52" s="373"/>
      <c r="E52" s="85" t="s">
        <v>28</v>
      </c>
      <c r="F52" s="76">
        <v>80</v>
      </c>
      <c r="G52" s="84">
        <v>0.1</v>
      </c>
      <c r="H52" s="84">
        <v>0.1</v>
      </c>
      <c r="I52" s="84">
        <v>0.1</v>
      </c>
      <c r="J52" s="84">
        <v>0.1</v>
      </c>
      <c r="K52" s="84">
        <v>0.1</v>
      </c>
      <c r="L52" s="84">
        <v>0.1</v>
      </c>
      <c r="M52" s="76">
        <f t="shared" si="13"/>
        <v>8.0000000000000002E-3</v>
      </c>
      <c r="N52" s="76">
        <f t="shared" si="14"/>
        <v>8.0000000000000002E-3</v>
      </c>
      <c r="O52" s="91">
        <f t="shared" si="15"/>
        <v>8.0000000000000002E-3</v>
      </c>
      <c r="P52" s="376"/>
      <c r="Q52" s="376"/>
      <c r="R52" s="376"/>
      <c r="S52" s="379"/>
      <c r="T52" s="379"/>
      <c r="U52" s="384"/>
      <c r="V52" s="3"/>
      <c r="W52" s="3"/>
      <c r="X52" s="3"/>
    </row>
    <row r="53" spans="1:24" ht="27" customHeight="1">
      <c r="A53" s="45" t="s">
        <v>161</v>
      </c>
      <c r="B53" s="205">
        <v>20</v>
      </c>
      <c r="C53" s="205">
        <v>25</v>
      </c>
      <c r="D53" s="205">
        <v>30</v>
      </c>
      <c r="E53" s="45" t="s">
        <v>162</v>
      </c>
      <c r="F53" s="76">
        <v>1000</v>
      </c>
      <c r="G53" s="84">
        <v>22</v>
      </c>
      <c r="H53" s="84">
        <v>27</v>
      </c>
      <c r="I53" s="84">
        <v>32</v>
      </c>
      <c r="J53" s="84">
        <v>20</v>
      </c>
      <c r="K53" s="123">
        <v>25</v>
      </c>
      <c r="L53" s="123">
        <v>30</v>
      </c>
      <c r="M53" s="76">
        <f t="shared" si="13"/>
        <v>22</v>
      </c>
      <c r="N53" s="213">
        <f t="shared" si="14"/>
        <v>27</v>
      </c>
      <c r="O53" s="83">
        <f t="shared" si="15"/>
        <v>32</v>
      </c>
      <c r="P53" s="76">
        <f>M53</f>
        <v>22</v>
      </c>
      <c r="Q53" s="76">
        <f>N53</f>
        <v>27</v>
      </c>
      <c r="R53" s="76">
        <f>O53</f>
        <v>32</v>
      </c>
      <c r="S53" s="203">
        <f t="shared" ref="S53:U54" si="16">P53*1.5</f>
        <v>33</v>
      </c>
      <c r="T53" s="203">
        <f t="shared" si="16"/>
        <v>40.5</v>
      </c>
      <c r="U53" s="203">
        <f t="shared" si="16"/>
        <v>48</v>
      </c>
      <c r="V53" s="3"/>
      <c r="W53" s="3"/>
      <c r="X53" s="3"/>
    </row>
    <row r="54" spans="1:24" ht="15" customHeight="1">
      <c r="A54" s="343" t="s">
        <v>30</v>
      </c>
      <c r="B54" s="371">
        <v>200</v>
      </c>
      <c r="C54" s="371">
        <v>200</v>
      </c>
      <c r="D54" s="371">
        <v>200</v>
      </c>
      <c r="E54" s="74" t="s">
        <v>31</v>
      </c>
      <c r="F54" s="77">
        <v>1960</v>
      </c>
      <c r="G54" s="93">
        <v>30</v>
      </c>
      <c r="H54" s="93">
        <v>30</v>
      </c>
      <c r="I54" s="93">
        <v>30</v>
      </c>
      <c r="J54" s="93">
        <v>30</v>
      </c>
      <c r="K54" s="93">
        <v>30</v>
      </c>
      <c r="L54" s="93">
        <v>30</v>
      </c>
      <c r="M54" s="198">
        <f t="shared" si="13"/>
        <v>58.8</v>
      </c>
      <c r="N54" s="76">
        <f t="shared" si="14"/>
        <v>58.8</v>
      </c>
      <c r="O54" s="210">
        <f t="shared" si="15"/>
        <v>58.8</v>
      </c>
      <c r="P54" s="374">
        <f>SUM(M54:M55)</f>
        <v>60.074999999999996</v>
      </c>
      <c r="Q54" s="374">
        <f>SUM(N54:N55)</f>
        <v>60.074999999999996</v>
      </c>
      <c r="R54" s="374">
        <f>SUM(O54:O55)</f>
        <v>60.074999999999996</v>
      </c>
      <c r="S54" s="383">
        <f t="shared" si="16"/>
        <v>90.112499999999997</v>
      </c>
      <c r="T54" s="435">
        <f t="shared" si="16"/>
        <v>90.112499999999997</v>
      </c>
      <c r="U54" s="377">
        <f t="shared" si="16"/>
        <v>90.112499999999997</v>
      </c>
      <c r="V54" s="3"/>
      <c r="W54" s="3"/>
      <c r="X54" s="3"/>
    </row>
    <row r="55" spans="1:24" ht="15" customHeight="1">
      <c r="A55" s="343"/>
      <c r="B55" s="371"/>
      <c r="C55" s="371"/>
      <c r="D55" s="371"/>
      <c r="E55" s="74" t="s">
        <v>32</v>
      </c>
      <c r="F55" s="77">
        <v>425</v>
      </c>
      <c r="G55" s="93">
        <v>3</v>
      </c>
      <c r="H55" s="93">
        <v>3</v>
      </c>
      <c r="I55" s="93">
        <v>3</v>
      </c>
      <c r="J55" s="93">
        <v>3</v>
      </c>
      <c r="K55" s="93">
        <v>3</v>
      </c>
      <c r="L55" s="93">
        <v>3</v>
      </c>
      <c r="M55" s="198">
        <f t="shared" si="13"/>
        <v>1.2749999999999999</v>
      </c>
      <c r="N55" s="198">
        <f t="shared" si="14"/>
        <v>1.2749999999999999</v>
      </c>
      <c r="O55" s="210">
        <f t="shared" si="15"/>
        <v>1.2749999999999999</v>
      </c>
      <c r="P55" s="376"/>
      <c r="Q55" s="376"/>
      <c r="R55" s="376"/>
      <c r="S55" s="384"/>
      <c r="T55" s="437"/>
      <c r="U55" s="379"/>
      <c r="V55" s="3"/>
      <c r="W55" s="3"/>
      <c r="X55" s="3"/>
    </row>
    <row r="56" spans="1:24" ht="15" customHeight="1">
      <c r="A56" s="89" t="s">
        <v>158</v>
      </c>
      <c r="B56" s="90">
        <v>120</v>
      </c>
      <c r="C56" s="90">
        <v>120</v>
      </c>
      <c r="D56" s="90">
        <v>120</v>
      </c>
      <c r="E56" s="75" t="s">
        <v>51</v>
      </c>
      <c r="F56" s="76">
        <v>751</v>
      </c>
      <c r="G56" s="81">
        <v>150</v>
      </c>
      <c r="H56" s="81">
        <v>150</v>
      </c>
      <c r="I56" s="81">
        <v>150</v>
      </c>
      <c r="J56" s="81">
        <v>120</v>
      </c>
      <c r="K56" s="81">
        <v>120</v>
      </c>
      <c r="L56" s="81">
        <v>120</v>
      </c>
      <c r="M56" s="76">
        <f t="shared" si="13"/>
        <v>112.65</v>
      </c>
      <c r="N56" s="76">
        <f t="shared" si="14"/>
        <v>112.65</v>
      </c>
      <c r="O56" s="91">
        <f t="shared" si="15"/>
        <v>112.65</v>
      </c>
      <c r="P56" s="76">
        <f t="shared" ref="P56:R57" si="17">SUM(M56)</f>
        <v>112.65</v>
      </c>
      <c r="Q56" s="76">
        <f t="shared" si="17"/>
        <v>112.65</v>
      </c>
      <c r="R56" s="76">
        <f t="shared" si="17"/>
        <v>112.65</v>
      </c>
      <c r="S56" s="204">
        <f t="shared" ref="S56:U57" si="18">P56*1.5</f>
        <v>168.97500000000002</v>
      </c>
      <c r="T56" s="164">
        <f t="shared" si="18"/>
        <v>168.97500000000002</v>
      </c>
      <c r="U56" s="203">
        <f t="shared" si="18"/>
        <v>168.97500000000002</v>
      </c>
      <c r="V56" s="3"/>
      <c r="W56" s="3"/>
      <c r="X56" s="3"/>
    </row>
    <row r="57" spans="1:24" ht="30.75" thickBot="1">
      <c r="A57" s="106" t="s">
        <v>110</v>
      </c>
      <c r="B57" s="107">
        <v>30</v>
      </c>
      <c r="C57" s="107">
        <v>50</v>
      </c>
      <c r="D57" s="107">
        <v>50</v>
      </c>
      <c r="E57" s="108" t="s">
        <v>110</v>
      </c>
      <c r="F57" s="107">
        <v>440</v>
      </c>
      <c r="G57" s="166">
        <v>30</v>
      </c>
      <c r="H57" s="166">
        <v>50</v>
      </c>
      <c r="I57" s="166">
        <v>50</v>
      </c>
      <c r="J57" s="166">
        <v>30</v>
      </c>
      <c r="K57" s="166">
        <v>50</v>
      </c>
      <c r="L57" s="166">
        <v>50</v>
      </c>
      <c r="M57" s="111">
        <f t="shared" si="13"/>
        <v>13.2</v>
      </c>
      <c r="N57" s="111">
        <f t="shared" si="14"/>
        <v>22</v>
      </c>
      <c r="O57" s="112">
        <f t="shared" si="15"/>
        <v>22</v>
      </c>
      <c r="P57" s="198">
        <f t="shared" si="17"/>
        <v>13.2</v>
      </c>
      <c r="Q57" s="198">
        <f t="shared" si="17"/>
        <v>22</v>
      </c>
      <c r="R57" s="198">
        <f t="shared" si="17"/>
        <v>22</v>
      </c>
      <c r="S57" s="201">
        <f t="shared" si="18"/>
        <v>19.799999999999997</v>
      </c>
      <c r="T57" s="215">
        <f t="shared" si="18"/>
        <v>33</v>
      </c>
      <c r="U57" s="200">
        <f t="shared" si="18"/>
        <v>33</v>
      </c>
      <c r="V57" s="3"/>
      <c r="W57" s="3"/>
      <c r="X57" s="3"/>
    </row>
    <row r="58" spans="1:24" ht="15.75" thickBot="1">
      <c r="A58" s="429"/>
      <c r="B58" s="415"/>
      <c r="C58" s="415"/>
      <c r="D58" s="415"/>
      <c r="E58" s="415"/>
      <c r="F58" s="415"/>
      <c r="G58" s="415"/>
      <c r="H58" s="415"/>
      <c r="I58" s="415"/>
      <c r="J58" s="415"/>
      <c r="K58" s="415"/>
      <c r="L58" s="415"/>
      <c r="M58" s="415"/>
      <c r="N58" s="415"/>
      <c r="O58" s="415"/>
      <c r="P58" s="113">
        <f t="shared" ref="P58:U58" si="19">SUM(P41:P57)</f>
        <v>437.24200000000002</v>
      </c>
      <c r="Q58" s="113">
        <f t="shared" si="19"/>
        <v>487.84699999999998</v>
      </c>
      <c r="R58" s="113">
        <f t="shared" si="19"/>
        <v>528.87699999999995</v>
      </c>
      <c r="S58" s="113">
        <f t="shared" si="19"/>
        <v>655.86300000000006</v>
      </c>
      <c r="T58" s="113">
        <f t="shared" si="19"/>
        <v>731.77049999999997</v>
      </c>
      <c r="U58" s="113">
        <f t="shared" si="19"/>
        <v>793.31550000000004</v>
      </c>
      <c r="V58" s="3"/>
      <c r="W58" s="3"/>
      <c r="X58" s="3"/>
    </row>
    <row r="59" spans="1:24" ht="17.25" customHeight="1" thickBot="1">
      <c r="A59" s="403" t="s">
        <v>39</v>
      </c>
      <c r="B59" s="403"/>
      <c r="C59" s="403"/>
      <c r="D59" s="403"/>
      <c r="E59" s="403"/>
      <c r="F59" s="403"/>
      <c r="G59" s="403"/>
      <c r="H59" s="403"/>
      <c r="I59" s="403"/>
      <c r="J59" s="403"/>
      <c r="K59" s="403"/>
      <c r="L59" s="403"/>
      <c r="M59" s="403"/>
      <c r="N59" s="403"/>
      <c r="O59" s="403"/>
      <c r="P59" s="172"/>
      <c r="Q59" s="172"/>
      <c r="R59" s="172"/>
      <c r="S59" s="173"/>
      <c r="T59" s="173"/>
      <c r="U59" s="173"/>
      <c r="V59" s="3"/>
      <c r="W59" s="3"/>
      <c r="X59" s="3"/>
    </row>
    <row r="60" spans="1:24" ht="21" customHeight="1">
      <c r="A60" s="420" t="s">
        <v>148</v>
      </c>
      <c r="B60" s="438">
        <v>70</v>
      </c>
      <c r="C60" s="438">
        <v>90</v>
      </c>
      <c r="D60" s="438">
        <v>100</v>
      </c>
      <c r="E60" s="73" t="s">
        <v>63</v>
      </c>
      <c r="F60" s="118">
        <v>2850</v>
      </c>
      <c r="G60" s="119">
        <v>70</v>
      </c>
      <c r="H60" s="119">
        <v>74</v>
      </c>
      <c r="I60" s="119">
        <v>76</v>
      </c>
      <c r="J60" s="119">
        <v>63</v>
      </c>
      <c r="K60" s="119">
        <v>69</v>
      </c>
      <c r="L60" s="119">
        <v>70</v>
      </c>
      <c r="M60" s="213">
        <f t="shared" ref="M60:M74" si="20">G60*F60/1000</f>
        <v>199.5</v>
      </c>
      <c r="N60" s="213">
        <f t="shared" ref="N60:N74" si="21">H60*F60/1000</f>
        <v>210.9</v>
      </c>
      <c r="O60" s="83">
        <f t="shared" ref="O60:O65" si="22">I60*F60/1000</f>
        <v>216.6</v>
      </c>
      <c r="P60" s="446">
        <f>SUM(M60:M65)</f>
        <v>214.41499999999999</v>
      </c>
      <c r="Q60" s="446">
        <f>SUM(N60:N65)</f>
        <v>233.28000000000003</v>
      </c>
      <c r="R60" s="446">
        <f>SUM(O60:O65)</f>
        <v>244.18199999999999</v>
      </c>
      <c r="S60" s="448">
        <f>P60*1.5</f>
        <v>321.6225</v>
      </c>
      <c r="T60" s="448">
        <f>Q60*1.5</f>
        <v>349.92000000000007</v>
      </c>
      <c r="U60" s="447">
        <f>R60*1.5</f>
        <v>366.27299999999997</v>
      </c>
      <c r="V60" s="3"/>
      <c r="W60" s="3"/>
      <c r="X60" s="3"/>
    </row>
    <row r="61" spans="1:24" ht="15.75">
      <c r="A61" s="343"/>
      <c r="B61" s="371"/>
      <c r="C61" s="371"/>
      <c r="D61" s="371"/>
      <c r="E61" s="75" t="s">
        <v>35</v>
      </c>
      <c r="F61" s="76">
        <v>169</v>
      </c>
      <c r="G61" s="93">
        <v>10</v>
      </c>
      <c r="H61" s="93">
        <v>14</v>
      </c>
      <c r="I61" s="93">
        <v>18</v>
      </c>
      <c r="J61" s="93">
        <v>8</v>
      </c>
      <c r="K61" s="93">
        <v>12</v>
      </c>
      <c r="L61" s="93">
        <v>15</v>
      </c>
      <c r="M61" s="76">
        <f t="shared" si="20"/>
        <v>1.69</v>
      </c>
      <c r="N61" s="76">
        <f t="shared" si="21"/>
        <v>2.3660000000000001</v>
      </c>
      <c r="O61" s="91">
        <f t="shared" si="22"/>
        <v>3.0419999999999998</v>
      </c>
      <c r="P61" s="380"/>
      <c r="Q61" s="380"/>
      <c r="R61" s="380"/>
      <c r="S61" s="421"/>
      <c r="T61" s="421"/>
      <c r="U61" s="423"/>
      <c r="V61" s="3"/>
      <c r="W61" s="3"/>
      <c r="X61" s="3"/>
    </row>
    <row r="62" spans="1:24" ht="15.75" customHeight="1">
      <c r="A62" s="343"/>
      <c r="B62" s="371"/>
      <c r="C62" s="371"/>
      <c r="D62" s="371"/>
      <c r="E62" s="75" t="s">
        <v>76</v>
      </c>
      <c r="F62" s="76">
        <v>2103</v>
      </c>
      <c r="G62" s="93">
        <v>5</v>
      </c>
      <c r="H62" s="93">
        <v>8</v>
      </c>
      <c r="I62" s="93">
        <v>10</v>
      </c>
      <c r="J62" s="93">
        <v>5</v>
      </c>
      <c r="K62" s="93">
        <v>8</v>
      </c>
      <c r="L62" s="93">
        <v>10</v>
      </c>
      <c r="M62" s="76">
        <f t="shared" si="20"/>
        <v>10.515000000000001</v>
      </c>
      <c r="N62" s="76">
        <f t="shared" si="21"/>
        <v>16.824000000000002</v>
      </c>
      <c r="O62" s="91">
        <f t="shared" si="22"/>
        <v>21.03</v>
      </c>
      <c r="P62" s="380"/>
      <c r="Q62" s="380"/>
      <c r="R62" s="380"/>
      <c r="S62" s="421"/>
      <c r="T62" s="421"/>
      <c r="U62" s="423"/>
      <c r="V62" s="3"/>
      <c r="W62" s="3"/>
      <c r="X62" s="3"/>
    </row>
    <row r="63" spans="1:24" ht="15.75" customHeight="1">
      <c r="A63" s="343"/>
      <c r="B63" s="371"/>
      <c r="C63" s="371"/>
      <c r="D63" s="371"/>
      <c r="E63" s="74" t="s">
        <v>34</v>
      </c>
      <c r="F63" s="76">
        <v>160</v>
      </c>
      <c r="G63" s="93">
        <v>7</v>
      </c>
      <c r="H63" s="93">
        <v>10</v>
      </c>
      <c r="I63" s="93">
        <v>12</v>
      </c>
      <c r="J63" s="93">
        <v>5</v>
      </c>
      <c r="K63" s="93">
        <v>8</v>
      </c>
      <c r="L63" s="93">
        <v>10</v>
      </c>
      <c r="M63" s="76">
        <f t="shared" si="20"/>
        <v>1.1200000000000001</v>
      </c>
      <c r="N63" s="76">
        <f t="shared" si="21"/>
        <v>1.6</v>
      </c>
      <c r="O63" s="91">
        <f t="shared" si="22"/>
        <v>1.92</v>
      </c>
      <c r="P63" s="380"/>
      <c r="Q63" s="380"/>
      <c r="R63" s="380"/>
      <c r="S63" s="421"/>
      <c r="T63" s="421"/>
      <c r="U63" s="423"/>
      <c r="V63" s="3"/>
      <c r="W63" s="3"/>
      <c r="X63" s="3"/>
    </row>
    <row r="64" spans="1:24">
      <c r="A64" s="343"/>
      <c r="B64" s="371"/>
      <c r="C64" s="371"/>
      <c r="D64" s="371"/>
      <c r="E64" s="208" t="s">
        <v>12</v>
      </c>
      <c r="F64" s="76">
        <v>791</v>
      </c>
      <c r="G64" s="90">
        <v>2</v>
      </c>
      <c r="H64" s="90">
        <v>2</v>
      </c>
      <c r="I64" s="90">
        <v>2</v>
      </c>
      <c r="J64" s="90">
        <v>2</v>
      </c>
      <c r="K64" s="90">
        <v>2</v>
      </c>
      <c r="L64" s="90">
        <v>2</v>
      </c>
      <c r="M64" s="76">
        <f t="shared" si="20"/>
        <v>1.5820000000000001</v>
      </c>
      <c r="N64" s="76">
        <f t="shared" si="21"/>
        <v>1.5820000000000001</v>
      </c>
      <c r="O64" s="91">
        <f t="shared" si="22"/>
        <v>1.5820000000000001</v>
      </c>
      <c r="P64" s="380"/>
      <c r="Q64" s="380"/>
      <c r="R64" s="380"/>
      <c r="S64" s="421"/>
      <c r="T64" s="421"/>
      <c r="U64" s="423"/>
      <c r="V64" s="3"/>
      <c r="W64" s="3"/>
      <c r="X64" s="3"/>
    </row>
    <row r="65" spans="1:24" ht="15.75" customHeight="1">
      <c r="A65" s="343"/>
      <c r="B65" s="371"/>
      <c r="C65" s="371"/>
      <c r="D65" s="371"/>
      <c r="E65" s="75" t="s">
        <v>28</v>
      </c>
      <c r="F65" s="76">
        <v>80</v>
      </c>
      <c r="G65" s="125">
        <v>0.1</v>
      </c>
      <c r="H65" s="125">
        <v>0.1</v>
      </c>
      <c r="I65" s="125">
        <v>0.1</v>
      </c>
      <c r="J65" s="125">
        <v>0.1</v>
      </c>
      <c r="K65" s="174">
        <v>0.1</v>
      </c>
      <c r="L65" s="174">
        <v>0.1</v>
      </c>
      <c r="M65" s="76">
        <f t="shared" si="20"/>
        <v>8.0000000000000002E-3</v>
      </c>
      <c r="N65" s="76">
        <f t="shared" si="21"/>
        <v>8.0000000000000002E-3</v>
      </c>
      <c r="O65" s="91">
        <f t="shared" si="22"/>
        <v>8.0000000000000002E-3</v>
      </c>
      <c r="P65" s="380"/>
      <c r="Q65" s="380"/>
      <c r="R65" s="380"/>
      <c r="S65" s="421"/>
      <c r="T65" s="421"/>
      <c r="U65" s="423"/>
      <c r="V65" s="3"/>
      <c r="W65" s="3"/>
      <c r="X65" s="3"/>
    </row>
    <row r="66" spans="1:24" ht="15.75" customHeight="1">
      <c r="A66" s="329" t="s">
        <v>72</v>
      </c>
      <c r="B66" s="440">
        <v>130</v>
      </c>
      <c r="C66" s="440">
        <v>150</v>
      </c>
      <c r="D66" s="440">
        <v>180</v>
      </c>
      <c r="E66" s="75" t="s">
        <v>71</v>
      </c>
      <c r="F66" s="76">
        <v>193</v>
      </c>
      <c r="G66" s="82">
        <v>140</v>
      </c>
      <c r="H66" s="82">
        <v>144</v>
      </c>
      <c r="I66" s="82">
        <v>150</v>
      </c>
      <c r="J66" s="175">
        <v>93</v>
      </c>
      <c r="K66" s="88">
        <v>108</v>
      </c>
      <c r="L66" s="88">
        <v>111</v>
      </c>
      <c r="M66" s="176">
        <f t="shared" si="20"/>
        <v>27.02</v>
      </c>
      <c r="N66" s="76">
        <f t="shared" si="21"/>
        <v>27.792000000000002</v>
      </c>
      <c r="O66" s="91">
        <f>G66*F66/1000</f>
        <v>27.02</v>
      </c>
      <c r="P66" s="380">
        <f>SUM(M66:M70)</f>
        <v>95.082999999999984</v>
      </c>
      <c r="Q66" s="380">
        <f>SUM(N66:N70)</f>
        <v>88.809999999999988</v>
      </c>
      <c r="R66" s="380">
        <f>SUM(O66:O70)</f>
        <v>95.082999999999984</v>
      </c>
      <c r="S66" s="421">
        <f>P66*1.5</f>
        <v>142.62449999999998</v>
      </c>
      <c r="T66" s="421">
        <f>Q66*1.5</f>
        <v>133.21499999999997</v>
      </c>
      <c r="U66" s="423">
        <f>R66*1.5</f>
        <v>142.62449999999998</v>
      </c>
      <c r="V66" s="3"/>
      <c r="W66" s="3"/>
      <c r="X66" s="3"/>
    </row>
    <row r="67" spans="1:24" ht="15.75" customHeight="1">
      <c r="A67" s="330"/>
      <c r="B67" s="368"/>
      <c r="C67" s="368"/>
      <c r="D67" s="368"/>
      <c r="E67" s="75" t="s">
        <v>35</v>
      </c>
      <c r="F67" s="76">
        <v>169</v>
      </c>
      <c r="G67" s="82">
        <v>55</v>
      </c>
      <c r="H67" s="82">
        <v>75</v>
      </c>
      <c r="I67" s="82">
        <v>90</v>
      </c>
      <c r="J67" s="175">
        <v>48</v>
      </c>
      <c r="K67" s="88">
        <v>57</v>
      </c>
      <c r="L67" s="88">
        <v>63</v>
      </c>
      <c r="M67" s="176">
        <f t="shared" si="20"/>
        <v>9.2949999999999999</v>
      </c>
      <c r="N67" s="76">
        <f t="shared" si="21"/>
        <v>12.675000000000001</v>
      </c>
      <c r="O67" s="91">
        <f>G67*F67/1000</f>
        <v>9.2949999999999999</v>
      </c>
      <c r="P67" s="380"/>
      <c r="Q67" s="380"/>
      <c r="R67" s="380"/>
      <c r="S67" s="421"/>
      <c r="T67" s="421"/>
      <c r="U67" s="423"/>
      <c r="V67" s="3"/>
      <c r="W67" s="3"/>
      <c r="X67" s="3"/>
    </row>
    <row r="68" spans="1:24">
      <c r="A68" s="330"/>
      <c r="B68" s="368"/>
      <c r="C68" s="368"/>
      <c r="D68" s="368"/>
      <c r="E68" s="74" t="s">
        <v>70</v>
      </c>
      <c r="F68" s="76">
        <v>417</v>
      </c>
      <c r="G68" s="81">
        <v>40</v>
      </c>
      <c r="H68" s="81">
        <v>15</v>
      </c>
      <c r="I68" s="81">
        <v>25</v>
      </c>
      <c r="J68" s="177">
        <v>40</v>
      </c>
      <c r="K68" s="88">
        <v>15</v>
      </c>
      <c r="L68" s="88">
        <v>25</v>
      </c>
      <c r="M68" s="176">
        <f t="shared" si="20"/>
        <v>16.68</v>
      </c>
      <c r="N68" s="76">
        <f t="shared" si="21"/>
        <v>6.2549999999999999</v>
      </c>
      <c r="O68" s="91">
        <f>G68*F68/1000</f>
        <v>16.68</v>
      </c>
      <c r="P68" s="380"/>
      <c r="Q68" s="380"/>
      <c r="R68" s="380"/>
      <c r="S68" s="421"/>
      <c r="T68" s="421"/>
      <c r="U68" s="423"/>
      <c r="V68" s="3"/>
      <c r="W68" s="3"/>
      <c r="X68" s="3"/>
    </row>
    <row r="69" spans="1:24">
      <c r="A69" s="330"/>
      <c r="B69" s="368"/>
      <c r="C69" s="368"/>
      <c r="D69" s="368"/>
      <c r="E69" s="74" t="s">
        <v>14</v>
      </c>
      <c r="F69" s="76">
        <v>5260</v>
      </c>
      <c r="G69" s="81">
        <v>8</v>
      </c>
      <c r="H69" s="81">
        <v>8</v>
      </c>
      <c r="I69" s="81">
        <v>8</v>
      </c>
      <c r="J69" s="177">
        <v>8</v>
      </c>
      <c r="K69" s="88">
        <v>8</v>
      </c>
      <c r="L69" s="88">
        <v>8</v>
      </c>
      <c r="M69" s="176">
        <f t="shared" si="20"/>
        <v>42.08</v>
      </c>
      <c r="N69" s="76">
        <f t="shared" si="21"/>
        <v>42.08</v>
      </c>
      <c r="O69" s="91">
        <f>G69*F69/1000</f>
        <v>42.08</v>
      </c>
      <c r="P69" s="380"/>
      <c r="Q69" s="380"/>
      <c r="R69" s="380"/>
      <c r="S69" s="421"/>
      <c r="T69" s="421"/>
      <c r="U69" s="423"/>
      <c r="V69" s="3"/>
      <c r="W69" s="3"/>
      <c r="X69" s="3"/>
    </row>
    <row r="70" spans="1:24" ht="15.75">
      <c r="A70" s="370"/>
      <c r="B70" s="369"/>
      <c r="C70" s="369"/>
      <c r="D70" s="369"/>
      <c r="E70" s="75" t="s">
        <v>28</v>
      </c>
      <c r="F70" s="76">
        <v>80</v>
      </c>
      <c r="G70" s="84">
        <v>0.1</v>
      </c>
      <c r="H70" s="84">
        <v>0.1</v>
      </c>
      <c r="I70" s="84">
        <v>0.1</v>
      </c>
      <c r="J70" s="178">
        <v>0.1</v>
      </c>
      <c r="K70" s="121">
        <v>0.1</v>
      </c>
      <c r="L70" s="121">
        <v>0.1</v>
      </c>
      <c r="M70" s="176">
        <f t="shared" si="20"/>
        <v>8.0000000000000002E-3</v>
      </c>
      <c r="N70" s="76">
        <f t="shared" si="21"/>
        <v>8.0000000000000002E-3</v>
      </c>
      <c r="O70" s="91">
        <f>G70*F70/1000</f>
        <v>8.0000000000000002E-3</v>
      </c>
      <c r="P70" s="380"/>
      <c r="Q70" s="380"/>
      <c r="R70" s="380"/>
      <c r="S70" s="421"/>
      <c r="T70" s="421"/>
      <c r="U70" s="423"/>
      <c r="V70" s="3"/>
      <c r="W70" s="3"/>
      <c r="X70" s="3"/>
    </row>
    <row r="71" spans="1:24" ht="15.75">
      <c r="A71" s="329" t="s">
        <v>50</v>
      </c>
      <c r="B71" s="422" t="s">
        <v>46</v>
      </c>
      <c r="C71" s="422" t="s">
        <v>46</v>
      </c>
      <c r="D71" s="422" t="s">
        <v>46</v>
      </c>
      <c r="E71" s="75" t="s">
        <v>42</v>
      </c>
      <c r="F71" s="76">
        <v>1488</v>
      </c>
      <c r="G71" s="81">
        <v>10</v>
      </c>
      <c r="H71" s="81">
        <v>10</v>
      </c>
      <c r="I71" s="81">
        <v>10</v>
      </c>
      <c r="J71" s="81">
        <v>5</v>
      </c>
      <c r="K71" s="81">
        <v>5</v>
      </c>
      <c r="L71" s="81">
        <v>5</v>
      </c>
      <c r="M71" s="76">
        <f t="shared" si="20"/>
        <v>14.88</v>
      </c>
      <c r="N71" s="76">
        <f t="shared" si="21"/>
        <v>14.88</v>
      </c>
      <c r="O71" s="76">
        <f>I71*F71/1000</f>
        <v>14.88</v>
      </c>
      <c r="P71" s="374">
        <f>SUM(M71:M73)</f>
        <v>82.994</v>
      </c>
      <c r="Q71" s="374">
        <f>SUM(N71:N73)</f>
        <v>82.994</v>
      </c>
      <c r="R71" s="374">
        <f>SUM(O71:O73)</f>
        <v>82.994</v>
      </c>
      <c r="S71" s="374">
        <f>P71*1.5</f>
        <v>124.491</v>
      </c>
      <c r="T71" s="374">
        <f>Q71*1.5</f>
        <v>124.491</v>
      </c>
      <c r="U71" s="374">
        <f>R71*1.5</f>
        <v>124.491</v>
      </c>
      <c r="V71" s="3"/>
      <c r="W71" s="3"/>
      <c r="X71" s="3"/>
    </row>
    <row r="72" spans="1:24" ht="15.75">
      <c r="A72" s="330"/>
      <c r="B72" s="338"/>
      <c r="C72" s="338"/>
      <c r="D72" s="338"/>
      <c r="E72" s="75" t="s">
        <v>51</v>
      </c>
      <c r="F72" s="76">
        <v>751</v>
      </c>
      <c r="G72" s="81">
        <v>89</v>
      </c>
      <c r="H72" s="81">
        <v>89</v>
      </c>
      <c r="I72" s="81">
        <v>89</v>
      </c>
      <c r="J72" s="81">
        <v>60</v>
      </c>
      <c r="K72" s="81">
        <v>60</v>
      </c>
      <c r="L72" s="81">
        <v>60</v>
      </c>
      <c r="M72" s="76">
        <f t="shared" si="20"/>
        <v>66.838999999999999</v>
      </c>
      <c r="N72" s="76">
        <f t="shared" si="21"/>
        <v>66.838999999999999</v>
      </c>
      <c r="O72" s="76">
        <f>I72*F72/1000</f>
        <v>66.838999999999999</v>
      </c>
      <c r="P72" s="375"/>
      <c r="Q72" s="375"/>
      <c r="R72" s="375"/>
      <c r="S72" s="375"/>
      <c r="T72" s="375"/>
      <c r="U72" s="375"/>
      <c r="V72" s="3"/>
      <c r="W72" s="3"/>
      <c r="X72" s="3"/>
    </row>
    <row r="73" spans="1:24" ht="15.75">
      <c r="A73" s="370"/>
      <c r="B73" s="339"/>
      <c r="C73" s="339"/>
      <c r="D73" s="339"/>
      <c r="E73" s="75" t="s">
        <v>32</v>
      </c>
      <c r="F73" s="76">
        <v>425</v>
      </c>
      <c r="G73" s="84">
        <v>3</v>
      </c>
      <c r="H73" s="84">
        <v>3</v>
      </c>
      <c r="I73" s="84">
        <v>3</v>
      </c>
      <c r="J73" s="84">
        <v>3</v>
      </c>
      <c r="K73" s="84">
        <v>3</v>
      </c>
      <c r="L73" s="84">
        <v>3</v>
      </c>
      <c r="M73" s="76">
        <f t="shared" si="20"/>
        <v>1.2749999999999999</v>
      </c>
      <c r="N73" s="76">
        <f t="shared" si="21"/>
        <v>1.2749999999999999</v>
      </c>
      <c r="O73" s="76">
        <f>I73*F73/1000</f>
        <v>1.2749999999999999</v>
      </c>
      <c r="P73" s="376"/>
      <c r="Q73" s="376"/>
      <c r="R73" s="376"/>
      <c r="S73" s="376"/>
      <c r="T73" s="376"/>
      <c r="U73" s="376"/>
      <c r="V73" s="3"/>
      <c r="W73" s="3"/>
      <c r="X73" s="3"/>
    </row>
    <row r="74" spans="1:24" ht="30.75" thickBot="1">
      <c r="A74" s="92" t="s">
        <v>110</v>
      </c>
      <c r="B74" s="93">
        <v>30</v>
      </c>
      <c r="C74" s="93">
        <v>50</v>
      </c>
      <c r="D74" s="93">
        <v>50</v>
      </c>
      <c r="E74" s="94" t="s">
        <v>110</v>
      </c>
      <c r="F74" s="93">
        <v>440</v>
      </c>
      <c r="G74" s="82">
        <v>30</v>
      </c>
      <c r="H74" s="82">
        <v>50</v>
      </c>
      <c r="I74" s="82">
        <v>50</v>
      </c>
      <c r="J74" s="82">
        <v>30</v>
      </c>
      <c r="K74" s="82">
        <v>50</v>
      </c>
      <c r="L74" s="82">
        <v>50</v>
      </c>
      <c r="M74" s="76">
        <f t="shared" si="20"/>
        <v>13.2</v>
      </c>
      <c r="N74" s="76">
        <f t="shared" si="21"/>
        <v>22</v>
      </c>
      <c r="O74" s="91">
        <f>I74*F74/1000</f>
        <v>22</v>
      </c>
      <c r="P74" s="198">
        <f>SUM(M74)</f>
        <v>13.2</v>
      </c>
      <c r="Q74" s="198">
        <f>SUM(N74)</f>
        <v>22</v>
      </c>
      <c r="R74" s="198">
        <f>SUM(O74)</f>
        <v>22</v>
      </c>
      <c r="S74" s="200">
        <f>P74*1.5</f>
        <v>19.799999999999997</v>
      </c>
      <c r="T74" s="200">
        <f>Q74*1.5</f>
        <v>33</v>
      </c>
      <c r="U74" s="201">
        <f>R74*1.5</f>
        <v>33</v>
      </c>
      <c r="V74" s="3"/>
      <c r="W74" s="3"/>
      <c r="X74" s="3"/>
    </row>
    <row r="75" spans="1:24" ht="15.75" thickBot="1">
      <c r="A75" s="432"/>
      <c r="B75" s="433"/>
      <c r="C75" s="433"/>
      <c r="D75" s="433"/>
      <c r="E75" s="433"/>
      <c r="F75" s="433"/>
      <c r="G75" s="433"/>
      <c r="H75" s="433"/>
      <c r="I75" s="433"/>
      <c r="J75" s="433"/>
      <c r="K75" s="433"/>
      <c r="L75" s="433"/>
      <c r="M75" s="433"/>
      <c r="N75" s="433"/>
      <c r="O75" s="434"/>
      <c r="P75" s="124">
        <f t="shared" ref="P75:U75" si="23">SUM(P60:P74)</f>
        <v>405.69199999999995</v>
      </c>
      <c r="Q75" s="124">
        <f t="shared" si="23"/>
        <v>427.08400000000006</v>
      </c>
      <c r="R75" s="124">
        <f t="shared" si="23"/>
        <v>444.25900000000001</v>
      </c>
      <c r="S75" s="124">
        <f t="shared" si="23"/>
        <v>608.5379999999999</v>
      </c>
      <c r="T75" s="124">
        <f t="shared" si="23"/>
        <v>640.62600000000009</v>
      </c>
      <c r="U75" s="124">
        <f t="shared" si="23"/>
        <v>666.38849999999991</v>
      </c>
      <c r="V75" s="3"/>
      <c r="W75" s="3"/>
      <c r="X75" s="3"/>
    </row>
    <row r="76" spans="1:24" ht="15.75" thickBot="1">
      <c r="A76" s="368" t="s">
        <v>107</v>
      </c>
      <c r="B76" s="439"/>
      <c r="C76" s="439"/>
      <c r="D76" s="439"/>
      <c r="E76" s="439"/>
      <c r="F76" s="439"/>
      <c r="G76" s="439"/>
      <c r="H76" s="439"/>
      <c r="I76" s="439"/>
      <c r="J76" s="439"/>
      <c r="K76" s="439"/>
      <c r="L76" s="439"/>
      <c r="M76" s="439"/>
      <c r="N76" s="439"/>
      <c r="O76" s="439"/>
      <c r="P76" s="78"/>
      <c r="Q76" s="78"/>
      <c r="R76" s="78"/>
      <c r="S76" s="3"/>
      <c r="T76" s="3"/>
      <c r="U76" s="3"/>
      <c r="V76" s="3"/>
      <c r="W76" s="3"/>
      <c r="X76" s="3"/>
    </row>
    <row r="77" spans="1:24">
      <c r="A77" s="405" t="s">
        <v>101</v>
      </c>
      <c r="B77" s="367">
        <v>60</v>
      </c>
      <c r="C77" s="367">
        <v>80</v>
      </c>
      <c r="D77" s="367">
        <v>100</v>
      </c>
      <c r="E77" s="114" t="s">
        <v>102</v>
      </c>
      <c r="F77" s="214">
        <v>239</v>
      </c>
      <c r="G77" s="214">
        <v>30</v>
      </c>
      <c r="H77" s="214">
        <v>40</v>
      </c>
      <c r="I77" s="214">
        <v>48</v>
      </c>
      <c r="J77" s="214">
        <v>26</v>
      </c>
      <c r="K77" s="214">
        <v>29</v>
      </c>
      <c r="L77" s="214">
        <v>31</v>
      </c>
      <c r="M77" s="206">
        <f t="shared" ref="M77:M100" si="24">G77*F77/1000</f>
        <v>7.17</v>
      </c>
      <c r="N77" s="206">
        <f t="shared" ref="N77:N100" si="25">H77*F77/1000</f>
        <v>9.56</v>
      </c>
      <c r="O77" s="115">
        <f t="shared" ref="O77:O97" si="26">I77*F77/1000</f>
        <v>11.472</v>
      </c>
      <c r="P77" s="381">
        <f>SUM(M77:M80)</f>
        <v>19.170999999999999</v>
      </c>
      <c r="Q77" s="381">
        <f>SUM(N77:N80)</f>
        <v>26.375999999999998</v>
      </c>
      <c r="R77" s="381">
        <f>SUM(O77:O80)</f>
        <v>31.738999999999997</v>
      </c>
      <c r="S77" s="382">
        <f>P77*1.5</f>
        <v>28.756499999999999</v>
      </c>
      <c r="T77" s="382">
        <f>Q77*1.5</f>
        <v>39.563999999999993</v>
      </c>
      <c r="U77" s="389">
        <f>R77*1.5</f>
        <v>47.608499999999992</v>
      </c>
      <c r="V77" s="3"/>
      <c r="W77" s="3"/>
      <c r="X77" s="3"/>
    </row>
    <row r="78" spans="1:24">
      <c r="A78" s="406"/>
      <c r="B78" s="368"/>
      <c r="C78" s="368"/>
      <c r="D78" s="368"/>
      <c r="E78" s="208" t="s">
        <v>35</v>
      </c>
      <c r="F78" s="205">
        <v>169</v>
      </c>
      <c r="G78" s="205">
        <v>17</v>
      </c>
      <c r="H78" s="205">
        <v>19</v>
      </c>
      <c r="I78" s="205">
        <v>28</v>
      </c>
      <c r="J78" s="205">
        <v>13</v>
      </c>
      <c r="K78" s="205">
        <v>14</v>
      </c>
      <c r="L78" s="205">
        <v>22</v>
      </c>
      <c r="M78" s="76">
        <f t="shared" si="24"/>
        <v>2.8730000000000002</v>
      </c>
      <c r="N78" s="76">
        <f t="shared" si="25"/>
        <v>3.2109999999999999</v>
      </c>
      <c r="O78" s="76">
        <f t="shared" si="26"/>
        <v>4.7320000000000002</v>
      </c>
      <c r="P78" s="375"/>
      <c r="Q78" s="375"/>
      <c r="R78" s="375"/>
      <c r="S78" s="378"/>
      <c r="T78" s="378"/>
      <c r="U78" s="390"/>
      <c r="V78" s="3"/>
      <c r="W78" s="3"/>
      <c r="X78" s="3"/>
    </row>
    <row r="79" spans="1:24">
      <c r="A79" s="406"/>
      <c r="B79" s="368"/>
      <c r="C79" s="368"/>
      <c r="D79" s="368"/>
      <c r="E79" s="208" t="s">
        <v>40</v>
      </c>
      <c r="F79" s="205">
        <v>193</v>
      </c>
      <c r="G79" s="205">
        <v>35</v>
      </c>
      <c r="H79" s="205">
        <v>50</v>
      </c>
      <c r="I79" s="205">
        <v>60</v>
      </c>
      <c r="J79" s="205">
        <v>28</v>
      </c>
      <c r="K79" s="205">
        <v>33</v>
      </c>
      <c r="L79" s="205">
        <v>42</v>
      </c>
      <c r="M79" s="76">
        <f t="shared" si="24"/>
        <v>6.7549999999999999</v>
      </c>
      <c r="N79" s="76">
        <f t="shared" si="25"/>
        <v>9.65</v>
      </c>
      <c r="O79" s="76">
        <f t="shared" si="26"/>
        <v>11.58</v>
      </c>
      <c r="P79" s="375"/>
      <c r="Q79" s="375"/>
      <c r="R79" s="375"/>
      <c r="S79" s="378"/>
      <c r="T79" s="378"/>
      <c r="U79" s="390"/>
      <c r="V79" s="3"/>
      <c r="W79" s="3"/>
      <c r="X79" s="3"/>
    </row>
    <row r="80" spans="1:24">
      <c r="A80" s="407"/>
      <c r="B80" s="369"/>
      <c r="C80" s="369"/>
      <c r="D80" s="369"/>
      <c r="E80" s="87" t="s">
        <v>12</v>
      </c>
      <c r="F80" s="76">
        <v>791</v>
      </c>
      <c r="G80" s="205">
        <v>3</v>
      </c>
      <c r="H80" s="205">
        <v>5</v>
      </c>
      <c r="I80" s="205">
        <v>5</v>
      </c>
      <c r="J80" s="205">
        <v>3</v>
      </c>
      <c r="K80" s="205">
        <v>5</v>
      </c>
      <c r="L80" s="205">
        <v>5</v>
      </c>
      <c r="M80" s="76">
        <f t="shared" si="24"/>
        <v>2.3730000000000002</v>
      </c>
      <c r="N80" s="76">
        <f t="shared" si="25"/>
        <v>3.9550000000000001</v>
      </c>
      <c r="O80" s="76">
        <f t="shared" si="26"/>
        <v>3.9550000000000001</v>
      </c>
      <c r="P80" s="376"/>
      <c r="Q80" s="376"/>
      <c r="R80" s="376"/>
      <c r="S80" s="379"/>
      <c r="T80" s="379"/>
      <c r="U80" s="384"/>
      <c r="V80" s="3"/>
      <c r="W80" s="3"/>
      <c r="X80" s="3"/>
    </row>
    <row r="81" spans="1:24" ht="15" customHeight="1">
      <c r="A81" s="261" t="s">
        <v>116</v>
      </c>
      <c r="B81" s="332" t="s">
        <v>46</v>
      </c>
      <c r="C81" s="332" t="s">
        <v>48</v>
      </c>
      <c r="D81" s="332" t="s">
        <v>113</v>
      </c>
      <c r="E81" s="116" t="s">
        <v>153</v>
      </c>
      <c r="F81" s="76">
        <v>4320</v>
      </c>
      <c r="G81" s="81">
        <v>50</v>
      </c>
      <c r="H81" s="81">
        <v>65</v>
      </c>
      <c r="I81" s="81">
        <v>80</v>
      </c>
      <c r="J81" s="81">
        <v>47</v>
      </c>
      <c r="K81" s="81">
        <v>58</v>
      </c>
      <c r="L81" s="81">
        <v>69</v>
      </c>
      <c r="M81" s="76">
        <f t="shared" si="24"/>
        <v>216</v>
      </c>
      <c r="N81" s="76">
        <f t="shared" si="25"/>
        <v>280.8</v>
      </c>
      <c r="O81" s="76">
        <f t="shared" si="26"/>
        <v>345.6</v>
      </c>
      <c r="P81" s="380">
        <f>SUM(M81:M86)</f>
        <v>228.23099999999999</v>
      </c>
      <c r="Q81" s="380">
        <f>SUM(N81:N86)</f>
        <v>296.32</v>
      </c>
      <c r="R81" s="380">
        <f>SUM(O81:O86)</f>
        <v>364.41800000000001</v>
      </c>
      <c r="S81" s="380">
        <f>P81*1.5</f>
        <v>342.34649999999999</v>
      </c>
      <c r="T81" s="380">
        <f>Q81*1.5</f>
        <v>444.48</v>
      </c>
      <c r="U81" s="380">
        <f>R81*1.5</f>
        <v>546.62699999999995</v>
      </c>
      <c r="V81" s="3"/>
      <c r="W81" s="3"/>
      <c r="X81" s="3"/>
    </row>
    <row r="82" spans="1:24" ht="15" customHeight="1">
      <c r="A82" s="261"/>
      <c r="B82" s="332"/>
      <c r="C82" s="332"/>
      <c r="D82" s="332"/>
      <c r="E82" s="116" t="s">
        <v>95</v>
      </c>
      <c r="F82" s="76">
        <v>420</v>
      </c>
      <c r="G82" s="81">
        <v>16</v>
      </c>
      <c r="H82" s="81">
        <v>20</v>
      </c>
      <c r="I82" s="81">
        <v>24</v>
      </c>
      <c r="J82" s="81">
        <v>16</v>
      </c>
      <c r="K82" s="81">
        <v>20</v>
      </c>
      <c r="L82" s="81">
        <v>24</v>
      </c>
      <c r="M82" s="76">
        <f t="shared" si="24"/>
        <v>6.72</v>
      </c>
      <c r="N82" s="76">
        <f t="shared" si="25"/>
        <v>8.4</v>
      </c>
      <c r="O82" s="76">
        <f t="shared" si="26"/>
        <v>10.08</v>
      </c>
      <c r="P82" s="380"/>
      <c r="Q82" s="380"/>
      <c r="R82" s="380"/>
      <c r="S82" s="380"/>
      <c r="T82" s="380"/>
      <c r="U82" s="380"/>
      <c r="V82" s="3"/>
      <c r="W82" s="3"/>
      <c r="X82" s="3"/>
    </row>
    <row r="83" spans="1:24" ht="15" customHeight="1">
      <c r="A83" s="261"/>
      <c r="B83" s="332"/>
      <c r="C83" s="332"/>
      <c r="D83" s="332"/>
      <c r="E83" s="74" t="s">
        <v>10</v>
      </c>
      <c r="F83" s="76">
        <v>169</v>
      </c>
      <c r="G83" s="81">
        <v>10</v>
      </c>
      <c r="H83" s="81">
        <v>12</v>
      </c>
      <c r="I83" s="81">
        <v>15</v>
      </c>
      <c r="J83" s="81">
        <v>8</v>
      </c>
      <c r="K83" s="81">
        <v>10</v>
      </c>
      <c r="L83" s="81">
        <v>12</v>
      </c>
      <c r="M83" s="76">
        <f t="shared" si="24"/>
        <v>1.69</v>
      </c>
      <c r="N83" s="76">
        <f t="shared" si="25"/>
        <v>2.028</v>
      </c>
      <c r="O83" s="76">
        <f t="shared" si="26"/>
        <v>2.5350000000000001</v>
      </c>
      <c r="P83" s="380"/>
      <c r="Q83" s="380"/>
      <c r="R83" s="380"/>
      <c r="S83" s="380"/>
      <c r="T83" s="380"/>
      <c r="U83" s="380"/>
      <c r="V83" s="3"/>
      <c r="W83" s="3"/>
      <c r="X83" s="3"/>
    </row>
    <row r="84" spans="1:24" ht="15" customHeight="1">
      <c r="A84" s="261"/>
      <c r="B84" s="332"/>
      <c r="C84" s="332"/>
      <c r="D84" s="332"/>
      <c r="E84" s="74" t="s">
        <v>11</v>
      </c>
      <c r="F84" s="76">
        <v>160</v>
      </c>
      <c r="G84" s="81">
        <v>9</v>
      </c>
      <c r="H84" s="81">
        <v>12</v>
      </c>
      <c r="I84" s="81">
        <v>14</v>
      </c>
      <c r="J84" s="81">
        <v>8</v>
      </c>
      <c r="K84" s="81">
        <v>10</v>
      </c>
      <c r="L84" s="81">
        <v>12</v>
      </c>
      <c r="M84" s="76">
        <f t="shared" si="24"/>
        <v>1.44</v>
      </c>
      <c r="N84" s="76">
        <f t="shared" si="25"/>
        <v>1.92</v>
      </c>
      <c r="O84" s="76">
        <f t="shared" si="26"/>
        <v>2.2400000000000002</v>
      </c>
      <c r="P84" s="380"/>
      <c r="Q84" s="380"/>
      <c r="R84" s="380"/>
      <c r="S84" s="380"/>
      <c r="T84" s="380"/>
      <c r="U84" s="380"/>
      <c r="V84" s="3"/>
      <c r="W84" s="3"/>
      <c r="X84" s="3"/>
    </row>
    <row r="85" spans="1:24">
      <c r="A85" s="261"/>
      <c r="B85" s="332"/>
      <c r="C85" s="332"/>
      <c r="D85" s="332"/>
      <c r="E85" s="74" t="s">
        <v>12</v>
      </c>
      <c r="F85" s="76">
        <v>791</v>
      </c>
      <c r="G85" s="81">
        <v>3</v>
      </c>
      <c r="H85" s="81">
        <v>4</v>
      </c>
      <c r="I85" s="81">
        <v>5</v>
      </c>
      <c r="J85" s="81">
        <v>5</v>
      </c>
      <c r="K85" s="81">
        <v>5</v>
      </c>
      <c r="L85" s="81">
        <v>7</v>
      </c>
      <c r="M85" s="76">
        <f t="shared" si="24"/>
        <v>2.3730000000000002</v>
      </c>
      <c r="N85" s="76">
        <f t="shared" si="25"/>
        <v>3.1640000000000001</v>
      </c>
      <c r="O85" s="76">
        <f t="shared" si="26"/>
        <v>3.9550000000000001</v>
      </c>
      <c r="P85" s="380"/>
      <c r="Q85" s="380"/>
      <c r="R85" s="380"/>
      <c r="S85" s="380"/>
      <c r="T85" s="380"/>
      <c r="U85" s="380"/>
      <c r="V85" s="3"/>
      <c r="W85" s="3"/>
      <c r="X85" s="3"/>
    </row>
    <row r="86" spans="1:24" ht="15.75">
      <c r="A86" s="261"/>
      <c r="B86" s="332"/>
      <c r="C86" s="332"/>
      <c r="D86" s="332"/>
      <c r="E86" s="75" t="s">
        <v>28</v>
      </c>
      <c r="F86" s="76">
        <v>80</v>
      </c>
      <c r="G86" s="84">
        <v>0.1</v>
      </c>
      <c r="H86" s="84">
        <v>0.1</v>
      </c>
      <c r="I86" s="84">
        <v>0.1</v>
      </c>
      <c r="J86" s="84">
        <v>0.1</v>
      </c>
      <c r="K86" s="84">
        <v>0.1</v>
      </c>
      <c r="L86" s="84">
        <v>0.1</v>
      </c>
      <c r="M86" s="199">
        <f t="shared" si="24"/>
        <v>8.0000000000000002E-3</v>
      </c>
      <c r="N86" s="199">
        <f t="shared" si="25"/>
        <v>8.0000000000000002E-3</v>
      </c>
      <c r="O86" s="199">
        <f t="shared" si="26"/>
        <v>8.0000000000000002E-3</v>
      </c>
      <c r="P86" s="380"/>
      <c r="Q86" s="380"/>
      <c r="R86" s="380"/>
      <c r="S86" s="380"/>
      <c r="T86" s="380"/>
      <c r="U86" s="380"/>
      <c r="V86" s="3"/>
      <c r="W86" s="3"/>
      <c r="X86" s="3"/>
    </row>
    <row r="87" spans="1:24">
      <c r="A87" s="343" t="s">
        <v>139</v>
      </c>
      <c r="B87" s="360">
        <v>50</v>
      </c>
      <c r="C87" s="360">
        <v>50</v>
      </c>
      <c r="D87" s="373">
        <v>50</v>
      </c>
      <c r="E87" s="145" t="s">
        <v>126</v>
      </c>
      <c r="F87" s="199">
        <v>300</v>
      </c>
      <c r="G87" s="126">
        <v>30</v>
      </c>
      <c r="H87" s="126">
        <v>30</v>
      </c>
      <c r="I87" s="126">
        <v>30</v>
      </c>
      <c r="J87" s="126">
        <v>30</v>
      </c>
      <c r="K87" s="126">
        <v>30</v>
      </c>
      <c r="L87" s="126">
        <v>30</v>
      </c>
      <c r="M87" s="199">
        <f t="shared" si="24"/>
        <v>9</v>
      </c>
      <c r="N87" s="199">
        <f t="shared" si="25"/>
        <v>9</v>
      </c>
      <c r="O87" s="211">
        <f t="shared" si="26"/>
        <v>9</v>
      </c>
      <c r="P87" s="374">
        <f>SUM(M87:M97)</f>
        <v>60.603600000000007</v>
      </c>
      <c r="Q87" s="374">
        <f>SUM(N87:N97)</f>
        <v>60.603600000000007</v>
      </c>
      <c r="R87" s="374">
        <f>SUM(O87:O97)</f>
        <v>60.603600000000007</v>
      </c>
      <c r="S87" s="421">
        <f>P87*1.5</f>
        <v>90.905400000000014</v>
      </c>
      <c r="T87" s="377">
        <f>Q87*1.5</f>
        <v>90.905400000000014</v>
      </c>
      <c r="U87" s="421">
        <f>R87*1.5</f>
        <v>90.905400000000014</v>
      </c>
      <c r="V87" s="3"/>
      <c r="W87" s="3"/>
      <c r="X87" s="3"/>
    </row>
    <row r="88" spans="1:24" ht="30">
      <c r="A88" s="343"/>
      <c r="B88" s="360"/>
      <c r="C88" s="360"/>
      <c r="D88" s="360"/>
      <c r="E88" s="208" t="s">
        <v>127</v>
      </c>
      <c r="F88" s="76">
        <v>300</v>
      </c>
      <c r="G88" s="81">
        <v>2</v>
      </c>
      <c r="H88" s="81">
        <v>2</v>
      </c>
      <c r="I88" s="81">
        <v>2</v>
      </c>
      <c r="J88" s="81">
        <v>2</v>
      </c>
      <c r="K88" s="81">
        <v>2</v>
      </c>
      <c r="L88" s="81">
        <v>2</v>
      </c>
      <c r="M88" s="199">
        <f t="shared" si="24"/>
        <v>0.6</v>
      </c>
      <c r="N88" s="199">
        <f t="shared" si="25"/>
        <v>0.6</v>
      </c>
      <c r="O88" s="211">
        <f t="shared" si="26"/>
        <v>0.6</v>
      </c>
      <c r="P88" s="375"/>
      <c r="Q88" s="375"/>
      <c r="R88" s="375"/>
      <c r="S88" s="421"/>
      <c r="T88" s="378"/>
      <c r="U88" s="421"/>
      <c r="V88" s="3"/>
      <c r="W88" s="3"/>
      <c r="X88" s="3"/>
    </row>
    <row r="89" spans="1:24">
      <c r="A89" s="343"/>
      <c r="B89" s="360"/>
      <c r="C89" s="360"/>
      <c r="D89" s="360"/>
      <c r="E89" s="208" t="s">
        <v>38</v>
      </c>
      <c r="F89" s="76">
        <v>425</v>
      </c>
      <c r="G89" s="81">
        <v>2</v>
      </c>
      <c r="H89" s="81">
        <v>2</v>
      </c>
      <c r="I89" s="81">
        <v>2</v>
      </c>
      <c r="J89" s="81">
        <v>2</v>
      </c>
      <c r="K89" s="81">
        <v>2</v>
      </c>
      <c r="L89" s="81">
        <v>2</v>
      </c>
      <c r="M89" s="199">
        <f t="shared" si="24"/>
        <v>0.85</v>
      </c>
      <c r="N89" s="199">
        <f t="shared" si="25"/>
        <v>0.85</v>
      </c>
      <c r="O89" s="211">
        <f t="shared" si="26"/>
        <v>0.85</v>
      </c>
      <c r="P89" s="375"/>
      <c r="Q89" s="375"/>
      <c r="R89" s="375"/>
      <c r="S89" s="421"/>
      <c r="T89" s="378"/>
      <c r="U89" s="421"/>
      <c r="V89" s="3"/>
      <c r="W89" s="3"/>
      <c r="X89" s="3"/>
    </row>
    <row r="90" spans="1:24">
      <c r="A90" s="343"/>
      <c r="B90" s="360"/>
      <c r="C90" s="360"/>
      <c r="D90" s="360"/>
      <c r="E90" s="208" t="s">
        <v>128</v>
      </c>
      <c r="F90" s="76">
        <v>5260</v>
      </c>
      <c r="G90" s="81">
        <v>1</v>
      </c>
      <c r="H90" s="81">
        <v>1</v>
      </c>
      <c r="I90" s="81">
        <v>1</v>
      </c>
      <c r="J90" s="81">
        <v>1</v>
      </c>
      <c r="K90" s="81">
        <v>1</v>
      </c>
      <c r="L90" s="81">
        <v>1</v>
      </c>
      <c r="M90" s="199">
        <f t="shared" si="24"/>
        <v>5.26</v>
      </c>
      <c r="N90" s="199">
        <f t="shared" si="25"/>
        <v>5.26</v>
      </c>
      <c r="O90" s="211">
        <f t="shared" si="26"/>
        <v>5.26</v>
      </c>
      <c r="P90" s="375"/>
      <c r="Q90" s="375"/>
      <c r="R90" s="375"/>
      <c r="S90" s="421"/>
      <c r="T90" s="378"/>
      <c r="U90" s="421"/>
      <c r="V90" s="3"/>
      <c r="W90" s="3"/>
      <c r="X90" s="3"/>
    </row>
    <row r="91" spans="1:24">
      <c r="A91" s="343"/>
      <c r="B91" s="360"/>
      <c r="C91" s="360"/>
      <c r="D91" s="360"/>
      <c r="E91" s="208" t="s">
        <v>132</v>
      </c>
      <c r="F91" s="76">
        <v>517</v>
      </c>
      <c r="G91" s="81">
        <v>5</v>
      </c>
      <c r="H91" s="81">
        <v>5</v>
      </c>
      <c r="I91" s="81">
        <v>5</v>
      </c>
      <c r="J91" s="81">
        <v>5</v>
      </c>
      <c r="K91" s="81">
        <v>5</v>
      </c>
      <c r="L91" s="81">
        <v>5</v>
      </c>
      <c r="M91" s="199">
        <f t="shared" si="24"/>
        <v>2.585</v>
      </c>
      <c r="N91" s="199">
        <f t="shared" si="25"/>
        <v>2.585</v>
      </c>
      <c r="O91" s="211">
        <f t="shared" si="26"/>
        <v>2.585</v>
      </c>
      <c r="P91" s="375"/>
      <c r="Q91" s="375"/>
      <c r="R91" s="375"/>
      <c r="S91" s="421"/>
      <c r="T91" s="378"/>
      <c r="U91" s="421"/>
      <c r="V91" s="3"/>
      <c r="W91" s="3"/>
      <c r="X91" s="3"/>
    </row>
    <row r="92" spans="1:24">
      <c r="A92" s="343"/>
      <c r="B92" s="360"/>
      <c r="C92" s="360"/>
      <c r="D92" s="360"/>
      <c r="E92" s="208" t="s">
        <v>61</v>
      </c>
      <c r="F92" s="76">
        <v>417</v>
      </c>
      <c r="G92" s="81">
        <v>9</v>
      </c>
      <c r="H92" s="81">
        <v>9</v>
      </c>
      <c r="I92" s="81">
        <v>9</v>
      </c>
      <c r="J92" s="81">
        <v>9</v>
      </c>
      <c r="K92" s="81">
        <v>9</v>
      </c>
      <c r="L92" s="81">
        <v>9</v>
      </c>
      <c r="M92" s="199">
        <f t="shared" si="24"/>
        <v>3.7530000000000001</v>
      </c>
      <c r="N92" s="199">
        <f t="shared" si="25"/>
        <v>3.7530000000000001</v>
      </c>
      <c r="O92" s="211">
        <f t="shared" si="26"/>
        <v>3.7530000000000001</v>
      </c>
      <c r="P92" s="375"/>
      <c r="Q92" s="375"/>
      <c r="R92" s="375"/>
      <c r="S92" s="421"/>
      <c r="T92" s="378"/>
      <c r="U92" s="421"/>
      <c r="V92" s="3"/>
      <c r="W92" s="3"/>
      <c r="X92" s="3"/>
    </row>
    <row r="93" spans="1:24" ht="15" customHeight="1">
      <c r="A93" s="343"/>
      <c r="B93" s="360"/>
      <c r="C93" s="360"/>
      <c r="D93" s="360"/>
      <c r="E93" s="208" t="s">
        <v>140</v>
      </c>
      <c r="F93" s="76">
        <v>2462</v>
      </c>
      <c r="G93" s="81">
        <v>13</v>
      </c>
      <c r="H93" s="81">
        <v>13</v>
      </c>
      <c r="I93" s="81">
        <v>13</v>
      </c>
      <c r="J93" s="81">
        <v>13</v>
      </c>
      <c r="K93" s="81">
        <v>13</v>
      </c>
      <c r="L93" s="81">
        <v>13</v>
      </c>
      <c r="M93" s="199">
        <f t="shared" si="24"/>
        <v>32.006</v>
      </c>
      <c r="N93" s="199">
        <f t="shared" si="25"/>
        <v>32.006</v>
      </c>
      <c r="O93" s="211">
        <f t="shared" si="26"/>
        <v>32.006</v>
      </c>
      <c r="P93" s="375"/>
      <c r="Q93" s="375"/>
      <c r="R93" s="375"/>
      <c r="S93" s="421"/>
      <c r="T93" s="378"/>
      <c r="U93" s="421"/>
      <c r="V93" s="3"/>
      <c r="W93" s="3"/>
      <c r="X93" s="3"/>
    </row>
    <row r="94" spans="1:24" ht="15" customHeight="1">
      <c r="A94" s="343"/>
      <c r="B94" s="360"/>
      <c r="C94" s="360"/>
      <c r="D94" s="360"/>
      <c r="E94" s="208" t="s">
        <v>129</v>
      </c>
      <c r="F94" s="76">
        <v>5895</v>
      </c>
      <c r="G94" s="81">
        <v>1</v>
      </c>
      <c r="H94" s="81">
        <v>1</v>
      </c>
      <c r="I94" s="81">
        <v>1</v>
      </c>
      <c r="J94" s="81">
        <v>1</v>
      </c>
      <c r="K94" s="81">
        <v>1</v>
      </c>
      <c r="L94" s="81">
        <v>1</v>
      </c>
      <c r="M94" s="199">
        <f t="shared" si="24"/>
        <v>5.8949999999999996</v>
      </c>
      <c r="N94" s="199">
        <f t="shared" si="25"/>
        <v>5.8949999999999996</v>
      </c>
      <c r="O94" s="211">
        <f t="shared" si="26"/>
        <v>5.8949999999999996</v>
      </c>
      <c r="P94" s="375"/>
      <c r="Q94" s="375"/>
      <c r="R94" s="375"/>
      <c r="S94" s="421"/>
      <c r="T94" s="378"/>
      <c r="U94" s="421"/>
      <c r="V94" s="3"/>
      <c r="W94" s="3"/>
      <c r="X94" s="3"/>
    </row>
    <row r="95" spans="1:24">
      <c r="A95" s="343"/>
      <c r="B95" s="360"/>
      <c r="C95" s="360"/>
      <c r="D95" s="360"/>
      <c r="E95" s="208" t="s">
        <v>130</v>
      </c>
      <c r="F95" s="76">
        <v>80</v>
      </c>
      <c r="G95" s="84">
        <v>0.1</v>
      </c>
      <c r="H95" s="84">
        <v>0.1</v>
      </c>
      <c r="I95" s="84">
        <v>0.1</v>
      </c>
      <c r="J95" s="84">
        <v>0.1</v>
      </c>
      <c r="K95" s="84">
        <v>0.1</v>
      </c>
      <c r="L95" s="84">
        <v>0.1</v>
      </c>
      <c r="M95" s="199">
        <f t="shared" si="24"/>
        <v>8.0000000000000002E-3</v>
      </c>
      <c r="N95" s="199">
        <f t="shared" si="25"/>
        <v>8.0000000000000002E-3</v>
      </c>
      <c r="O95" s="211">
        <f t="shared" si="26"/>
        <v>8.0000000000000002E-3</v>
      </c>
      <c r="P95" s="375"/>
      <c r="Q95" s="375"/>
      <c r="R95" s="375"/>
      <c r="S95" s="421"/>
      <c r="T95" s="378"/>
      <c r="U95" s="421"/>
      <c r="V95" s="3"/>
      <c r="W95" s="3"/>
      <c r="X95" s="3"/>
    </row>
    <row r="96" spans="1:24" ht="18.75" customHeight="1">
      <c r="A96" s="343"/>
      <c r="B96" s="360"/>
      <c r="C96" s="360"/>
      <c r="D96" s="360"/>
      <c r="E96" s="208" t="s">
        <v>131</v>
      </c>
      <c r="F96" s="76">
        <v>4320</v>
      </c>
      <c r="G96" s="76">
        <v>0.03</v>
      </c>
      <c r="H96" s="76">
        <v>0.03</v>
      </c>
      <c r="I96" s="76">
        <v>0.03</v>
      </c>
      <c r="J96" s="76">
        <v>0.03</v>
      </c>
      <c r="K96" s="76">
        <v>0.03</v>
      </c>
      <c r="L96" s="76">
        <v>0.03</v>
      </c>
      <c r="M96" s="199">
        <f t="shared" si="24"/>
        <v>0.12959999999999999</v>
      </c>
      <c r="N96" s="199">
        <f t="shared" si="25"/>
        <v>0.12959999999999999</v>
      </c>
      <c r="O96" s="211">
        <f t="shared" si="26"/>
        <v>0.12959999999999999</v>
      </c>
      <c r="P96" s="375"/>
      <c r="Q96" s="375"/>
      <c r="R96" s="375"/>
      <c r="S96" s="421"/>
      <c r="T96" s="378"/>
      <c r="U96" s="421"/>
      <c r="V96" s="3"/>
      <c r="W96" s="3"/>
      <c r="X96" s="3"/>
    </row>
    <row r="97" spans="1:24" ht="18.75" customHeight="1">
      <c r="A97" s="343"/>
      <c r="B97" s="360"/>
      <c r="C97" s="360"/>
      <c r="D97" s="360"/>
      <c r="E97" s="208" t="s">
        <v>132</v>
      </c>
      <c r="F97" s="76">
        <v>517</v>
      </c>
      <c r="G97" s="81">
        <v>1</v>
      </c>
      <c r="H97" s="81">
        <v>1</v>
      </c>
      <c r="I97" s="81">
        <v>1</v>
      </c>
      <c r="J97" s="81">
        <v>1</v>
      </c>
      <c r="K97" s="81">
        <v>1</v>
      </c>
      <c r="L97" s="81">
        <v>1</v>
      </c>
      <c r="M97" s="199">
        <f t="shared" si="24"/>
        <v>0.51700000000000002</v>
      </c>
      <c r="N97" s="199">
        <f t="shared" si="25"/>
        <v>0.51700000000000002</v>
      </c>
      <c r="O97" s="211">
        <f t="shared" si="26"/>
        <v>0.51700000000000002</v>
      </c>
      <c r="P97" s="376"/>
      <c r="Q97" s="376"/>
      <c r="R97" s="376"/>
      <c r="S97" s="421"/>
      <c r="T97" s="379"/>
      <c r="U97" s="421"/>
      <c r="V97" s="3"/>
      <c r="W97" s="3"/>
      <c r="X97" s="3"/>
    </row>
    <row r="98" spans="1:24" ht="15.75">
      <c r="A98" s="329" t="s">
        <v>97</v>
      </c>
      <c r="B98" s="404">
        <v>200</v>
      </c>
      <c r="C98" s="404">
        <v>200</v>
      </c>
      <c r="D98" s="404">
        <v>200</v>
      </c>
      <c r="E98" s="75" t="s">
        <v>42</v>
      </c>
      <c r="F98" s="76">
        <v>1488</v>
      </c>
      <c r="G98" s="81">
        <v>20</v>
      </c>
      <c r="H98" s="81">
        <v>20</v>
      </c>
      <c r="I98" s="81">
        <v>20</v>
      </c>
      <c r="J98" s="81">
        <v>20</v>
      </c>
      <c r="K98" s="81">
        <v>20</v>
      </c>
      <c r="L98" s="81">
        <v>20</v>
      </c>
      <c r="M98" s="198">
        <f t="shared" si="24"/>
        <v>29.76</v>
      </c>
      <c r="N98" s="76">
        <f t="shared" si="25"/>
        <v>29.76</v>
      </c>
      <c r="O98" s="91">
        <f>G98*F98/1000</f>
        <v>29.76</v>
      </c>
      <c r="P98" s="374">
        <f>SUM(M98:M99)</f>
        <v>33.160000000000004</v>
      </c>
      <c r="Q98" s="374">
        <f>SUM(N98:N99)</f>
        <v>33.160000000000004</v>
      </c>
      <c r="R98" s="374">
        <f>SUM(O98:O99)</f>
        <v>33.160000000000004</v>
      </c>
      <c r="S98" s="377">
        <f>P98*1.5</f>
        <v>49.740000000000009</v>
      </c>
      <c r="T98" s="377">
        <f>Q98*1.5</f>
        <v>49.740000000000009</v>
      </c>
      <c r="U98" s="383">
        <f>R98*1.5</f>
        <v>49.740000000000009</v>
      </c>
      <c r="V98" s="3"/>
      <c r="W98" s="3"/>
      <c r="X98" s="3"/>
    </row>
    <row r="99" spans="1:24" ht="15.75">
      <c r="A99" s="330"/>
      <c r="B99" s="372"/>
      <c r="C99" s="372"/>
      <c r="D99" s="372"/>
      <c r="E99" s="75" t="s">
        <v>38</v>
      </c>
      <c r="F99" s="76">
        <v>425</v>
      </c>
      <c r="G99" s="81">
        <v>8</v>
      </c>
      <c r="H99" s="81">
        <v>8</v>
      </c>
      <c r="I99" s="81">
        <v>8</v>
      </c>
      <c r="J99" s="81">
        <v>8</v>
      </c>
      <c r="K99" s="81">
        <v>8</v>
      </c>
      <c r="L99" s="81">
        <v>8</v>
      </c>
      <c r="M99" s="198">
        <f t="shared" si="24"/>
        <v>3.4</v>
      </c>
      <c r="N99" s="76">
        <f t="shared" si="25"/>
        <v>3.4</v>
      </c>
      <c r="O99" s="91">
        <f>G99*F99/1000</f>
        <v>3.4</v>
      </c>
      <c r="P99" s="376"/>
      <c r="Q99" s="376"/>
      <c r="R99" s="376"/>
      <c r="S99" s="379"/>
      <c r="T99" s="379"/>
      <c r="U99" s="384"/>
      <c r="V99" s="3"/>
      <c r="W99" s="3"/>
      <c r="X99" s="3"/>
    </row>
    <row r="100" spans="1:24" ht="30.75" thickBot="1">
      <c r="A100" s="92" t="s">
        <v>110</v>
      </c>
      <c r="B100" s="93">
        <v>30</v>
      </c>
      <c r="C100" s="93">
        <v>50</v>
      </c>
      <c r="D100" s="93">
        <v>50</v>
      </c>
      <c r="E100" s="94" t="s">
        <v>110</v>
      </c>
      <c r="F100" s="77">
        <v>440</v>
      </c>
      <c r="G100" s="82">
        <v>30</v>
      </c>
      <c r="H100" s="82">
        <v>50</v>
      </c>
      <c r="I100" s="82">
        <v>50</v>
      </c>
      <c r="J100" s="82">
        <v>30</v>
      </c>
      <c r="K100" s="82">
        <v>50</v>
      </c>
      <c r="L100" s="82">
        <v>50</v>
      </c>
      <c r="M100" s="76">
        <f t="shared" si="24"/>
        <v>13.2</v>
      </c>
      <c r="N100" s="76">
        <f t="shared" si="25"/>
        <v>22</v>
      </c>
      <c r="O100" s="76">
        <f>I100*F100/1000</f>
        <v>22</v>
      </c>
      <c r="P100" s="76">
        <f>M100</f>
        <v>13.2</v>
      </c>
      <c r="Q100" s="76">
        <f>N100</f>
        <v>22</v>
      </c>
      <c r="R100" s="76">
        <f>O100</f>
        <v>22</v>
      </c>
      <c r="S100" s="203">
        <f>P100*1.5</f>
        <v>19.799999999999997</v>
      </c>
      <c r="T100" s="203">
        <f>Q100*1.5</f>
        <v>33</v>
      </c>
      <c r="U100" s="201">
        <f>R100*1.5</f>
        <v>33</v>
      </c>
      <c r="V100" s="3"/>
      <c r="W100" s="3"/>
      <c r="X100" s="3"/>
    </row>
    <row r="101" spans="1:24" ht="15.75" thickBot="1">
      <c r="A101" s="426"/>
      <c r="B101" s="427"/>
      <c r="C101" s="427"/>
      <c r="D101" s="427"/>
      <c r="E101" s="427"/>
      <c r="F101" s="427"/>
      <c r="G101" s="427"/>
      <c r="H101" s="427"/>
      <c r="I101" s="427"/>
      <c r="J101" s="427"/>
      <c r="K101" s="427"/>
      <c r="L101" s="427"/>
      <c r="M101" s="427"/>
      <c r="N101" s="427"/>
      <c r="O101" s="428"/>
      <c r="P101" s="127">
        <f t="shared" ref="P101:U101" si="27">SUM(P77:P100)</f>
        <v>354.36560000000003</v>
      </c>
      <c r="Q101" s="127">
        <f t="shared" si="27"/>
        <v>438.45960000000002</v>
      </c>
      <c r="R101" s="127">
        <f t="shared" si="27"/>
        <v>511.92060000000004</v>
      </c>
      <c r="S101" s="127">
        <f t="shared" si="27"/>
        <v>531.54840000000002</v>
      </c>
      <c r="T101" s="127">
        <f t="shared" si="27"/>
        <v>657.68939999999998</v>
      </c>
      <c r="U101" s="179">
        <f t="shared" si="27"/>
        <v>767.8809</v>
      </c>
      <c r="V101" s="3"/>
      <c r="W101" s="3"/>
      <c r="X101" s="3"/>
    </row>
    <row r="102" spans="1:24" ht="15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2"/>
      <c r="Q108" s="2"/>
      <c r="R108" s="2"/>
      <c r="S108" s="2"/>
      <c r="T108" s="2"/>
    </row>
    <row r="109" spans="1:24" ht="15.7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2"/>
      <c r="Q109" s="2"/>
      <c r="R109" s="2"/>
      <c r="S109" s="2"/>
      <c r="T109" s="2"/>
    </row>
    <row r="110" spans="1:24" ht="15.7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2"/>
      <c r="Q110" s="2"/>
      <c r="R110" s="2"/>
      <c r="S110" s="2"/>
      <c r="T110" s="2"/>
    </row>
    <row r="111" spans="1:2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</sheetData>
  <mergeCells count="190">
    <mergeCell ref="U98:U99"/>
    <mergeCell ref="A101:O101"/>
    <mergeCell ref="R87:R97"/>
    <mergeCell ref="S87:S97"/>
    <mergeCell ref="T87:T97"/>
    <mergeCell ref="U87:U97"/>
    <mergeCell ref="A98:A99"/>
    <mergeCell ref="B98:B99"/>
    <mergeCell ref="C98:C99"/>
    <mergeCell ref="D98:D99"/>
    <mergeCell ref="P98:P99"/>
    <mergeCell ref="Q98:Q99"/>
    <mergeCell ref="A87:A97"/>
    <mergeCell ref="B87:B97"/>
    <mergeCell ref="C87:C97"/>
    <mergeCell ref="D87:D97"/>
    <mergeCell ref="P87:P97"/>
    <mergeCell ref="Q87:Q97"/>
    <mergeCell ref="R98:R99"/>
    <mergeCell ref="S98:S99"/>
    <mergeCell ref="T98:T99"/>
    <mergeCell ref="R77:R80"/>
    <mergeCell ref="S77:S80"/>
    <mergeCell ref="T77:T80"/>
    <mergeCell ref="U77:U80"/>
    <mergeCell ref="A81:A86"/>
    <mergeCell ref="B81:B86"/>
    <mergeCell ref="C81:C86"/>
    <mergeCell ref="D81:D86"/>
    <mergeCell ref="P81:P86"/>
    <mergeCell ref="Q81:Q86"/>
    <mergeCell ref="A77:A80"/>
    <mergeCell ref="B77:B80"/>
    <mergeCell ref="C77:C80"/>
    <mergeCell ref="D77:D80"/>
    <mergeCell ref="P77:P80"/>
    <mergeCell ref="Q77:Q80"/>
    <mergeCell ref="R81:R86"/>
    <mergeCell ref="S81:S86"/>
    <mergeCell ref="T81:T86"/>
    <mergeCell ref="U81:U86"/>
    <mergeCell ref="R71:R73"/>
    <mergeCell ref="S71:S73"/>
    <mergeCell ref="T71:T73"/>
    <mergeCell ref="U71:U73"/>
    <mergeCell ref="A75:O75"/>
    <mergeCell ref="A76:O76"/>
    <mergeCell ref="R66:R70"/>
    <mergeCell ref="S66:S70"/>
    <mergeCell ref="T66:T70"/>
    <mergeCell ref="U66:U70"/>
    <mergeCell ref="A71:A73"/>
    <mergeCell ref="B71:B73"/>
    <mergeCell ref="C71:C73"/>
    <mergeCell ref="D71:D73"/>
    <mergeCell ref="P71:P73"/>
    <mergeCell ref="Q71:Q73"/>
    <mergeCell ref="R60:R65"/>
    <mergeCell ref="S60:S65"/>
    <mergeCell ref="T60:T65"/>
    <mergeCell ref="U60:U65"/>
    <mergeCell ref="A66:A70"/>
    <mergeCell ref="B66:B70"/>
    <mergeCell ref="C66:C70"/>
    <mergeCell ref="D66:D70"/>
    <mergeCell ref="P66:P70"/>
    <mergeCell ref="Q66:Q70"/>
    <mergeCell ref="A60:A65"/>
    <mergeCell ref="B60:B65"/>
    <mergeCell ref="C60:C65"/>
    <mergeCell ref="D60:D65"/>
    <mergeCell ref="P60:P65"/>
    <mergeCell ref="Q60:Q65"/>
    <mergeCell ref="U54:U55"/>
    <mergeCell ref="A58:O58"/>
    <mergeCell ref="A59:O59"/>
    <mergeCell ref="R50:R52"/>
    <mergeCell ref="S50:S52"/>
    <mergeCell ref="T50:T52"/>
    <mergeCell ref="U50:U52"/>
    <mergeCell ref="A54:A55"/>
    <mergeCell ref="B54:B55"/>
    <mergeCell ref="C54:C55"/>
    <mergeCell ref="D54:D55"/>
    <mergeCell ref="P54:P55"/>
    <mergeCell ref="Q54:Q55"/>
    <mergeCell ref="A50:A52"/>
    <mergeCell ref="B50:B52"/>
    <mergeCell ref="C50:C52"/>
    <mergeCell ref="D50:D52"/>
    <mergeCell ref="P50:P52"/>
    <mergeCell ref="Q50:Q52"/>
    <mergeCell ref="R54:R55"/>
    <mergeCell ref="S54:S55"/>
    <mergeCell ref="T54:T55"/>
    <mergeCell ref="R41:R46"/>
    <mergeCell ref="S41:S46"/>
    <mergeCell ref="T41:T46"/>
    <mergeCell ref="U41:U46"/>
    <mergeCell ref="A47:A49"/>
    <mergeCell ref="B47:B49"/>
    <mergeCell ref="C47:C49"/>
    <mergeCell ref="D47:D49"/>
    <mergeCell ref="P47:P49"/>
    <mergeCell ref="Q47:Q49"/>
    <mergeCell ref="A41:A46"/>
    <mergeCell ref="B41:B46"/>
    <mergeCell ref="C41:C46"/>
    <mergeCell ref="D41:D46"/>
    <mergeCell ref="P41:P46"/>
    <mergeCell ref="Q41:Q46"/>
    <mergeCell ref="R47:R49"/>
    <mergeCell ref="S47:S49"/>
    <mergeCell ref="T47:T49"/>
    <mergeCell ref="U47:U49"/>
    <mergeCell ref="R35:R36"/>
    <mergeCell ref="S35:S36"/>
    <mergeCell ref="T35:T36"/>
    <mergeCell ref="U35:U36"/>
    <mergeCell ref="A38:O38"/>
    <mergeCell ref="A39:U39"/>
    <mergeCell ref="R32:R34"/>
    <mergeCell ref="S32:S34"/>
    <mergeCell ref="T32:T34"/>
    <mergeCell ref="U32:U34"/>
    <mergeCell ref="A35:A36"/>
    <mergeCell ref="B35:B36"/>
    <mergeCell ref="C35:C36"/>
    <mergeCell ref="D35:D36"/>
    <mergeCell ref="P35:P36"/>
    <mergeCell ref="Q35:Q36"/>
    <mergeCell ref="R22:R31"/>
    <mergeCell ref="S22:S31"/>
    <mergeCell ref="T22:T31"/>
    <mergeCell ref="U22:U31"/>
    <mergeCell ref="A32:A34"/>
    <mergeCell ref="B32:B34"/>
    <mergeCell ref="C32:C34"/>
    <mergeCell ref="D32:D34"/>
    <mergeCell ref="P32:P34"/>
    <mergeCell ref="Q32:Q34"/>
    <mergeCell ref="A22:A31"/>
    <mergeCell ref="B22:B31"/>
    <mergeCell ref="C22:C31"/>
    <mergeCell ref="D22:D31"/>
    <mergeCell ref="P22:P31"/>
    <mergeCell ref="Q22:Q31"/>
    <mergeCell ref="U15:U17"/>
    <mergeCell ref="A20:O20"/>
    <mergeCell ref="A21:U21"/>
    <mergeCell ref="R9:R14"/>
    <mergeCell ref="S9:S14"/>
    <mergeCell ref="T9:T14"/>
    <mergeCell ref="U9:U14"/>
    <mergeCell ref="A15:A17"/>
    <mergeCell ref="B15:B17"/>
    <mergeCell ref="C15:C17"/>
    <mergeCell ref="D15:D17"/>
    <mergeCell ref="P15:P17"/>
    <mergeCell ref="Q15:Q17"/>
    <mergeCell ref="A9:A14"/>
    <mergeCell ref="B9:B14"/>
    <mergeCell ref="C9:C14"/>
    <mergeCell ref="D9:D14"/>
    <mergeCell ref="P9:P14"/>
    <mergeCell ref="Q9:Q14"/>
    <mergeCell ref="R15:R17"/>
    <mergeCell ref="S15:S17"/>
    <mergeCell ref="T15:T17"/>
    <mergeCell ref="S3:U3"/>
    <mergeCell ref="A5:U5"/>
    <mergeCell ref="A6:U6"/>
    <mergeCell ref="A7:A8"/>
    <mergeCell ref="B7:B8"/>
    <mergeCell ref="C7:C8"/>
    <mergeCell ref="D7:D8"/>
    <mergeCell ref="P7:P8"/>
    <mergeCell ref="Q7:Q8"/>
    <mergeCell ref="R7:R8"/>
    <mergeCell ref="S7:S8"/>
    <mergeCell ref="T7:T8"/>
    <mergeCell ref="U7:U8"/>
    <mergeCell ref="A3:A4"/>
    <mergeCell ref="B3:D3"/>
    <mergeCell ref="E3:E4"/>
    <mergeCell ref="F3:F4"/>
    <mergeCell ref="G3:I3"/>
    <mergeCell ref="J3:L3"/>
    <mergeCell ref="M3:O3"/>
    <mergeCell ref="P3:R3"/>
  </mergeCells>
  <pageMargins left="0.31496062992125984" right="0.31496062992125984" top="0.15748031496062992" bottom="0.15748031496062992" header="0.31496062992125984" footer="0.31496062992125984"/>
  <pageSetup paperSize="9" scale="59" orientation="landscape" r:id="rId1"/>
  <rowBreaks count="1" manualBreakCount="1">
    <brk id="58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2:J45"/>
  <sheetViews>
    <sheetView view="pageBreakPreview" topLeftCell="A22" zoomScaleSheetLayoutView="100" workbookViewId="0">
      <selection activeCell="J49" sqref="J49"/>
    </sheetView>
  </sheetViews>
  <sheetFormatPr defaultRowHeight="15"/>
  <cols>
    <col min="2" max="2" width="14.625" customWidth="1"/>
    <col min="3" max="3" width="16.125" customWidth="1"/>
    <col min="4" max="4" width="10.25" customWidth="1"/>
    <col min="7" max="7" width="12.375" customWidth="1"/>
    <col min="8" max="9" width="11.375" bestFit="1" customWidth="1"/>
  </cols>
  <sheetData>
    <row r="2" spans="1:9" ht="21" thickBot="1">
      <c r="A2" s="10"/>
      <c r="B2" s="504" t="s">
        <v>15</v>
      </c>
      <c r="C2" s="504"/>
      <c r="D2" s="504"/>
      <c r="E2" s="504"/>
      <c r="F2" s="504"/>
      <c r="G2" s="10"/>
      <c r="H2" s="10"/>
      <c r="I2" s="10"/>
    </row>
    <row r="3" spans="1:9" ht="29.25" customHeight="1">
      <c r="A3" s="505" t="s">
        <v>29</v>
      </c>
      <c r="B3" s="508"/>
      <c r="C3" s="510" t="s">
        <v>16</v>
      </c>
      <c r="D3" s="512" t="s">
        <v>6</v>
      </c>
      <c r="E3" s="513"/>
      <c r="F3" s="514"/>
      <c r="G3" s="387" t="s">
        <v>109</v>
      </c>
      <c r="H3" s="387"/>
      <c r="I3" s="388"/>
    </row>
    <row r="4" spans="1:9">
      <c r="A4" s="506"/>
      <c r="B4" s="509"/>
      <c r="C4" s="511"/>
      <c r="D4" s="9" t="s">
        <v>13</v>
      </c>
      <c r="E4" s="9" t="s">
        <v>7</v>
      </c>
      <c r="F4" s="9" t="s">
        <v>8</v>
      </c>
      <c r="G4" s="9" t="s">
        <v>13</v>
      </c>
      <c r="H4" s="9" t="s">
        <v>7</v>
      </c>
      <c r="I4" s="5" t="s">
        <v>8</v>
      </c>
    </row>
    <row r="5" spans="1:9">
      <c r="A5" s="506"/>
      <c r="B5" s="515" t="s">
        <v>104</v>
      </c>
      <c r="C5" s="6" t="s">
        <v>18</v>
      </c>
      <c r="D5" s="7">
        <f>'лето-осень 1н'!P25</f>
        <v>391.399</v>
      </c>
      <c r="E5" s="7">
        <f>'лето-осень 1н'!Q25</f>
        <v>437.47800000000001</v>
      </c>
      <c r="F5" s="7">
        <f>'лето-осень 1н'!R25</f>
        <v>467.06099999999998</v>
      </c>
      <c r="G5" s="77">
        <f>'лето-осень 1н'!S25</f>
        <v>587.09850000000006</v>
      </c>
      <c r="H5" s="77">
        <f>'лето-осень 1н'!T25</f>
        <v>656.21699999999998</v>
      </c>
      <c r="I5" s="77">
        <f>'лето-осень 1н'!U25</f>
        <v>700.5915</v>
      </c>
    </row>
    <row r="6" spans="1:9">
      <c r="A6" s="506"/>
      <c r="B6" s="516"/>
      <c r="C6" s="6" t="s">
        <v>19</v>
      </c>
      <c r="D6" s="7">
        <f>'лето-осень 1н'!P47</f>
        <v>419.93299999999999</v>
      </c>
      <c r="E6" s="7">
        <f>'лето-осень 1н'!Q47</f>
        <v>479.49550000000005</v>
      </c>
      <c r="F6" s="7">
        <f>'лето-осень 1н'!R47</f>
        <v>520.02699999999993</v>
      </c>
      <c r="G6" s="77">
        <f>'лето-осень 1н'!S47</f>
        <v>629.89949999999999</v>
      </c>
      <c r="H6" s="77">
        <f>'лето-осень 1н'!T47</f>
        <v>719.2432500000001</v>
      </c>
      <c r="I6" s="77">
        <f>'лето-осень 1н'!U47</f>
        <v>780.04049999999995</v>
      </c>
    </row>
    <row r="7" spans="1:9">
      <c r="A7" s="506"/>
      <c r="B7" s="516"/>
      <c r="C7" s="6" t="s">
        <v>20</v>
      </c>
      <c r="D7" s="7">
        <f>'лето-осень 1н'!P64</f>
        <v>439.64200000000005</v>
      </c>
      <c r="E7" s="7">
        <f>'лето-осень 1н'!Q64</f>
        <v>472.25900000000007</v>
      </c>
      <c r="F7" s="7">
        <f>'лето-осень 1н'!R64</f>
        <v>474.12799999999999</v>
      </c>
      <c r="G7" s="77">
        <f>'лето-осень 1н'!S64</f>
        <v>659.46299999999997</v>
      </c>
      <c r="H7" s="77">
        <f>'лето-осень 1н'!T64</f>
        <v>708.38850000000002</v>
      </c>
      <c r="I7" s="77">
        <f>'лето-осень 1н'!U64</f>
        <v>711.19200000000001</v>
      </c>
    </row>
    <row r="8" spans="1:9">
      <c r="A8" s="506"/>
      <c r="B8" s="516"/>
      <c r="C8" s="6" t="s">
        <v>21</v>
      </c>
      <c r="D8" s="7">
        <f>'лето-осень 1н'!P85</f>
        <v>430.44499999999999</v>
      </c>
      <c r="E8" s="7">
        <f>'лето-осень 1н'!Q85</f>
        <v>492.87400000000002</v>
      </c>
      <c r="F8" s="7">
        <f>'лето-осень 1н'!R85</f>
        <v>528.87700000000007</v>
      </c>
      <c r="G8" s="77">
        <f>'лето-осень 1н'!S85</f>
        <v>645.66750000000002</v>
      </c>
      <c r="H8" s="77">
        <f>'лето-осень 1н'!T85</f>
        <v>739.31099999999992</v>
      </c>
      <c r="I8" s="77">
        <f>'лето-осень 1н'!U85</f>
        <v>793.31549999999993</v>
      </c>
    </row>
    <row r="9" spans="1:9">
      <c r="A9" s="506"/>
      <c r="B9" s="517"/>
      <c r="C9" s="6" t="s">
        <v>22</v>
      </c>
      <c r="D9" s="7">
        <f>'лето-осень 1н'!P110</f>
        <v>424.79859999999996</v>
      </c>
      <c r="E9" s="7">
        <f>'лето-осень 1н'!Q110</f>
        <v>492.25759999999991</v>
      </c>
      <c r="F9" s="7">
        <f>'лето-осень 1н'!R110</f>
        <v>551.23860000000002</v>
      </c>
      <c r="G9" s="77">
        <f>'лето-осень 1н'!S110</f>
        <v>637.19789999999989</v>
      </c>
      <c r="H9" s="77">
        <f>'лето-осень 1н'!T110</f>
        <v>738.38639999999987</v>
      </c>
      <c r="I9" s="77">
        <f>'лето-осень 1н'!U110</f>
        <v>663.85589999999991</v>
      </c>
    </row>
    <row r="10" spans="1:9">
      <c r="A10" s="506"/>
      <c r="B10" s="515" t="s">
        <v>103</v>
      </c>
      <c r="C10" s="6" t="s">
        <v>18</v>
      </c>
      <c r="D10" s="7">
        <f>'лето-осень 2н'!P24</f>
        <v>496.05344000000008</v>
      </c>
      <c r="E10" s="7">
        <f>'лето-осень 2н'!Q24</f>
        <v>532.68543999999997</v>
      </c>
      <c r="F10" s="7">
        <f>'лето-осень 2н'!R24</f>
        <v>535.57344000000001</v>
      </c>
      <c r="G10" s="77">
        <f>'лето-осень 2н'!S24</f>
        <v>744.08015999999998</v>
      </c>
      <c r="H10" s="77">
        <f>'лето-осень 2н'!T24</f>
        <v>799.02816000000007</v>
      </c>
      <c r="I10" s="77">
        <f>'лето-осень 2н'!U24</f>
        <v>803.36016000000006</v>
      </c>
    </row>
    <row r="11" spans="1:9">
      <c r="A11" s="506"/>
      <c r="B11" s="516"/>
      <c r="C11" s="6" t="s">
        <v>19</v>
      </c>
      <c r="D11" s="7">
        <f>'лето-осень 2н'!P42</f>
        <v>446.02299999999997</v>
      </c>
      <c r="E11" s="7">
        <f>'лето-осень 2н'!Q42</f>
        <v>506.1629999999999</v>
      </c>
      <c r="F11" s="7">
        <f>'лето-осень 2н'!R42</f>
        <v>562.79100000000005</v>
      </c>
      <c r="G11" s="77">
        <f>'лето-осень 2н'!S42</f>
        <v>669.03449999999998</v>
      </c>
      <c r="H11" s="77">
        <f>'лето-осень 2н'!T42</f>
        <v>759.2444999999999</v>
      </c>
      <c r="I11" s="77">
        <f>'лето-осень 2н'!U42</f>
        <v>844.18650000000002</v>
      </c>
    </row>
    <row r="12" spans="1:9">
      <c r="A12" s="506"/>
      <c r="B12" s="516"/>
      <c r="C12" s="6" t="s">
        <v>20</v>
      </c>
      <c r="D12" s="7">
        <f>'лето-осень 2н'!P61</f>
        <v>383.38960000000003</v>
      </c>
      <c r="E12" s="7">
        <f>'лето-осень 2н'!Q61</f>
        <v>426.46660000000008</v>
      </c>
      <c r="F12" s="7">
        <f>'лето-осень 2н'!R61</f>
        <v>458.38160000000005</v>
      </c>
      <c r="G12" s="77">
        <f>'лето-осень 2н'!S61</f>
        <v>575.08439999999996</v>
      </c>
      <c r="H12" s="77">
        <f>'лето-осень 2н'!T61</f>
        <v>639.69990000000007</v>
      </c>
      <c r="I12" s="77">
        <f>'лето-осень 2н'!U61</f>
        <v>687.57240000000002</v>
      </c>
    </row>
    <row r="13" spans="1:9">
      <c r="A13" s="506"/>
      <c r="B13" s="516"/>
      <c r="C13" s="6" t="s">
        <v>21</v>
      </c>
      <c r="D13" s="7">
        <f>'лето-осень 2н'!P80</f>
        <v>458.78200000000004</v>
      </c>
      <c r="E13" s="7">
        <f>'лето-осень 2н'!Q80</f>
        <v>555.16600000000005</v>
      </c>
      <c r="F13" s="7">
        <f>'лето-осень 2н'!R80</f>
        <v>555.75600000000009</v>
      </c>
      <c r="G13" s="77">
        <f>'лето-осень 2н'!S80</f>
        <v>688.173</v>
      </c>
      <c r="H13" s="77">
        <f>'лето-осень 2н'!T80</f>
        <v>832.74900000000002</v>
      </c>
      <c r="I13" s="77">
        <f>'лето-осень 2н'!U80</f>
        <v>833.63400000000001</v>
      </c>
    </row>
    <row r="14" spans="1:9">
      <c r="A14" s="506"/>
      <c r="B14" s="517"/>
      <c r="C14" s="6" t="s">
        <v>22</v>
      </c>
      <c r="D14" s="7">
        <f>'лето-осень 2н'!P109</f>
        <v>391.9676</v>
      </c>
      <c r="E14" s="7">
        <f>'лето-осень 2н'!Q109</f>
        <v>482.9341</v>
      </c>
      <c r="F14" s="7">
        <f>'лето-осень 2н'!R109</f>
        <v>559.28060000000005</v>
      </c>
      <c r="G14" s="77">
        <f>'лето-осень 2н'!S109</f>
        <v>587.95139999999992</v>
      </c>
      <c r="H14" s="77">
        <f>'лето-осень 2н'!T109</f>
        <v>724.40114999999992</v>
      </c>
      <c r="I14" s="77">
        <f>'лето-осень 2н'!U109</f>
        <v>838.92089999999996</v>
      </c>
    </row>
    <row r="15" spans="1:9">
      <c r="A15" s="506"/>
      <c r="B15" s="515" t="s">
        <v>105</v>
      </c>
      <c r="C15" s="8" t="s">
        <v>18</v>
      </c>
      <c r="D15" s="76">
        <f>'лето-осень 3н '!P23</f>
        <v>330.94599999999997</v>
      </c>
      <c r="E15" s="76">
        <f>'лето-осень 3н '!Q23</f>
        <v>381.85800000000006</v>
      </c>
      <c r="F15" s="76">
        <f>'лето-осень 3н '!R23</f>
        <v>444.27</v>
      </c>
      <c r="G15" s="77">
        <f>'лето-осень 3н '!S23</f>
        <v>498.57184000000001</v>
      </c>
      <c r="H15" s="77">
        <f>'лето-осень 3н '!T23</f>
        <v>575.28881000000001</v>
      </c>
      <c r="I15" s="77">
        <f>'лето-осень 3н '!U23</f>
        <v>669.45113000000003</v>
      </c>
    </row>
    <row r="16" spans="1:9">
      <c r="A16" s="506"/>
      <c r="B16" s="516"/>
      <c r="C16" s="6" t="s">
        <v>19</v>
      </c>
      <c r="D16" s="77">
        <f>'лето-осень 3н '!P43</f>
        <v>583.27800000000002</v>
      </c>
      <c r="E16" s="77">
        <f>'лето-осень 3н '!Q43</f>
        <v>655.53200000000004</v>
      </c>
      <c r="F16" s="77">
        <f>'лето-осень 3н '!R43</f>
        <v>829.27699999999993</v>
      </c>
      <c r="G16" s="77">
        <f>'лето-осень 3н '!S43</f>
        <v>874.91700000000003</v>
      </c>
      <c r="H16" s="77">
        <f>'лето-осень 3н '!T43</f>
        <v>983.298</v>
      </c>
      <c r="I16" s="77">
        <f>'лето-осень 3н '!U43</f>
        <v>1243.9155000000001</v>
      </c>
    </row>
    <row r="17" spans="1:9">
      <c r="A17" s="506"/>
      <c r="B17" s="516"/>
      <c r="C17" s="6" t="s">
        <v>20</v>
      </c>
      <c r="D17" s="77">
        <f>'лето-осень 3н '!P69</f>
        <v>394.45159999999998</v>
      </c>
      <c r="E17" s="77">
        <f>'лето-осень 3н '!Q69</f>
        <v>478.3476</v>
      </c>
      <c r="F17" s="77">
        <f>'лето-осень 3н '!R69</f>
        <v>551.68759999999997</v>
      </c>
      <c r="G17" s="77">
        <f>'лето-осень 3н '!S69</f>
        <v>591.67739999999992</v>
      </c>
      <c r="H17" s="77">
        <f>'лето-осень 3н '!T69</f>
        <v>717.52140000000009</v>
      </c>
      <c r="I17" s="77">
        <f>'лето-осень 3н '!U69</f>
        <v>827.53139999999996</v>
      </c>
    </row>
    <row r="18" spans="1:9">
      <c r="A18" s="506"/>
      <c r="B18" s="516"/>
      <c r="C18" s="6" t="s">
        <v>21</v>
      </c>
      <c r="D18" s="77">
        <f>'лето-осень 3н '!P90</f>
        <v>507.47199999999998</v>
      </c>
      <c r="E18" s="77">
        <f>'лето-осень 3н '!Q90</f>
        <v>570.02099999999996</v>
      </c>
      <c r="F18" s="77">
        <f>'лето-осень 3н '!R90</f>
        <v>606.03600000000006</v>
      </c>
      <c r="G18" s="77">
        <f>'лето-осень 3н '!S90</f>
        <v>761.20800000000008</v>
      </c>
      <c r="H18" s="77">
        <f>'лето-осень 3н '!T90</f>
        <v>855.03149999999982</v>
      </c>
      <c r="I18" s="77">
        <f>'лето-осень 3н '!U90</f>
        <v>909.05400000000009</v>
      </c>
    </row>
    <row r="19" spans="1:9">
      <c r="A19" s="506"/>
      <c r="B19" s="517"/>
      <c r="C19" s="6" t="s">
        <v>22</v>
      </c>
      <c r="D19" s="77">
        <f>'лето-осень 3н '!P106</f>
        <v>437.1266</v>
      </c>
      <c r="E19" s="77">
        <f>'лето-осень 3н '!Q106</f>
        <v>458.62760000000003</v>
      </c>
      <c r="F19" s="77">
        <f>'лето-осень 3н '!R106</f>
        <v>458.62760000000003</v>
      </c>
      <c r="G19" s="77">
        <f>'лето-осень 3н '!S106</f>
        <v>655.68989999999997</v>
      </c>
      <c r="H19" s="77">
        <f>'лето-осень 3н '!T106</f>
        <v>687.94140000000004</v>
      </c>
      <c r="I19" s="77">
        <f>'лето-осень 3н '!U106</f>
        <v>687.94140000000004</v>
      </c>
    </row>
    <row r="20" spans="1:9">
      <c r="A20" s="506"/>
      <c r="B20" s="515" t="s">
        <v>106</v>
      </c>
      <c r="C20" s="6" t="s">
        <v>18</v>
      </c>
      <c r="D20" s="76">
        <f>'лето-осень 4н '!P20</f>
        <v>451.97600000000006</v>
      </c>
      <c r="E20" s="76">
        <f>'лето-осень 4н '!Q20</f>
        <v>496.78600000000006</v>
      </c>
      <c r="F20" s="76">
        <f>'лето-осень 4н '!R20</f>
        <v>523.63600000000008</v>
      </c>
      <c r="G20" s="76">
        <f>'лето-осень 4н '!S20</f>
        <v>677.96400000000006</v>
      </c>
      <c r="H20" s="76">
        <f>'лето-осень 4н '!T20</f>
        <v>745.17899999999997</v>
      </c>
      <c r="I20" s="76">
        <f>'лето-осень 4н '!U20</f>
        <v>785.45400000000006</v>
      </c>
    </row>
    <row r="21" spans="1:9">
      <c r="A21" s="506"/>
      <c r="B21" s="516"/>
      <c r="C21" s="6" t="s">
        <v>19</v>
      </c>
      <c r="D21" s="76">
        <f>'лето-осень 4н '!P38</f>
        <v>549.89599999999996</v>
      </c>
      <c r="E21" s="76">
        <f>'лето-осень 4н '!Q38</f>
        <v>610.14599999999996</v>
      </c>
      <c r="F21" s="76">
        <f>'лето-осень 4н '!R38</f>
        <v>671.09400000000005</v>
      </c>
      <c r="G21" s="76">
        <f>'лето-осень 4н '!S38</f>
        <v>824.84400000000005</v>
      </c>
      <c r="H21" s="76">
        <f>'лето-осень 4н '!T38</f>
        <v>915.21900000000005</v>
      </c>
      <c r="I21" s="76">
        <f>'лето-осень 4н '!U38</f>
        <v>1006.6410000000001</v>
      </c>
    </row>
    <row r="22" spans="1:9">
      <c r="A22" s="506"/>
      <c r="B22" s="516"/>
      <c r="C22" s="6" t="s">
        <v>20</v>
      </c>
      <c r="D22" s="76">
        <f>'лето-осень 4н '!P58</f>
        <v>439.74100000000004</v>
      </c>
      <c r="E22" s="76">
        <f>'лето-осень 4н '!Q58</f>
        <v>492.13099999999997</v>
      </c>
      <c r="F22" s="76">
        <f>'лето-осень 4н '!R58</f>
        <v>534.23199999999997</v>
      </c>
      <c r="G22" s="76">
        <f>'лето-осень 4н '!S58</f>
        <v>659.61149999999998</v>
      </c>
      <c r="H22" s="76">
        <f>'лето-осень 4н '!T58</f>
        <v>738.19650000000001</v>
      </c>
      <c r="I22" s="76">
        <f>'лето-осень 4н '!U58</f>
        <v>801.34799999999996</v>
      </c>
    </row>
    <row r="23" spans="1:9">
      <c r="A23" s="506"/>
      <c r="B23" s="516"/>
      <c r="C23" s="6" t="s">
        <v>21</v>
      </c>
      <c r="D23" s="76">
        <f>'лето-осень 4н '!P75</f>
        <v>405.69199999999995</v>
      </c>
      <c r="E23" s="76">
        <f>'лето-осень 4н '!Q75</f>
        <v>427.08400000000006</v>
      </c>
      <c r="F23" s="76">
        <f>'лето-осень 4н '!R75</f>
        <v>444.25900000000001</v>
      </c>
      <c r="G23" s="76">
        <f>'лето-осень 4н '!S75</f>
        <v>608.5379999999999</v>
      </c>
      <c r="H23" s="76">
        <f>'лето-осень 4н '!T75</f>
        <v>640.62600000000009</v>
      </c>
      <c r="I23" s="76">
        <f>'лето-осень 4н '!U75</f>
        <v>666.38849999999991</v>
      </c>
    </row>
    <row r="24" spans="1:9">
      <c r="A24" s="507"/>
      <c r="B24" s="517"/>
      <c r="C24" s="6" t="s">
        <v>22</v>
      </c>
      <c r="D24" s="76">
        <f>'лето-осень 4н '!P101</f>
        <v>354.36560000000003</v>
      </c>
      <c r="E24" s="76">
        <f>'лето-осень 4н '!Q101</f>
        <v>438.45960000000002</v>
      </c>
      <c r="F24" s="76">
        <f>'лето-осень 4н '!R101</f>
        <v>511.92060000000004</v>
      </c>
      <c r="G24" s="76">
        <f>'лето-осень 4н '!S101</f>
        <v>531.54840000000002</v>
      </c>
      <c r="H24" s="76">
        <f>'лето-осень 4н '!T101</f>
        <v>657.68939999999998</v>
      </c>
      <c r="I24" s="76">
        <f>'лето-осень 4н '!U101</f>
        <v>767.8809</v>
      </c>
    </row>
    <row r="25" spans="1:9">
      <c r="A25" s="505" t="s">
        <v>98</v>
      </c>
      <c r="B25" s="515" t="s">
        <v>104</v>
      </c>
      <c r="C25" s="6" t="s">
        <v>18</v>
      </c>
      <c r="D25" s="76">
        <f>'зима-весна 1н '!P24</f>
        <v>342.49600000000004</v>
      </c>
      <c r="E25" s="76">
        <f>'зима-весна 1н '!Q24</f>
        <v>394.54449999999997</v>
      </c>
      <c r="F25" s="76">
        <f>'зима-весна 1н '!R24</f>
        <v>453.35</v>
      </c>
      <c r="G25" s="76">
        <f>'зима-весна 1н '!S24</f>
        <v>515.89684</v>
      </c>
      <c r="H25" s="76">
        <f>'зима-весна 1н '!T24</f>
        <v>594.31856000000005</v>
      </c>
      <c r="I25" s="76">
        <f>'зима-весна 1н '!U24</f>
        <v>683.07112999999993</v>
      </c>
    </row>
    <row r="26" spans="1:9">
      <c r="A26" s="506"/>
      <c r="B26" s="516"/>
      <c r="C26" s="6" t="s">
        <v>19</v>
      </c>
      <c r="D26" s="76">
        <f>'зима-весна 1н '!P44</f>
        <v>583.27800000000002</v>
      </c>
      <c r="E26" s="76">
        <f>'зима-весна 1н '!Q44</f>
        <v>655.53200000000004</v>
      </c>
      <c r="F26" s="76">
        <f>'зима-весна 1н '!R44</f>
        <v>716.62699999999984</v>
      </c>
      <c r="G26" s="76">
        <f>'зима-весна 1н '!S44</f>
        <v>874.91700000000003</v>
      </c>
      <c r="H26" s="76">
        <f>'зима-весна 1н '!T44</f>
        <v>983.298</v>
      </c>
      <c r="I26" s="76">
        <f>'зима-весна 1н '!U44</f>
        <v>1074.9404999999999</v>
      </c>
    </row>
    <row r="27" spans="1:9">
      <c r="A27" s="506"/>
      <c r="B27" s="516"/>
      <c r="C27" s="6" t="s">
        <v>20</v>
      </c>
      <c r="D27" s="76">
        <f>'зима-весна 1н '!P70</f>
        <v>394.26459999999997</v>
      </c>
      <c r="E27" s="76">
        <f>'зима-весна 1н '!Q70</f>
        <v>478.1386</v>
      </c>
      <c r="F27" s="76">
        <f>'зима-весна 1н '!R70</f>
        <v>551.37959999999998</v>
      </c>
      <c r="G27" s="76">
        <f>'зима-весна 1н '!S70</f>
        <v>591.39689999999996</v>
      </c>
      <c r="H27" s="76">
        <f>'зима-весна 1н '!T70</f>
        <v>717.2079</v>
      </c>
      <c r="I27" s="76">
        <f>'зима-весна 1н '!U70</f>
        <v>827.06939999999997</v>
      </c>
    </row>
    <row r="28" spans="1:9">
      <c r="A28" s="506"/>
      <c r="B28" s="516"/>
      <c r="C28" s="6" t="s">
        <v>21</v>
      </c>
      <c r="D28" s="76">
        <f>'зима-весна 1н '!P91</f>
        <v>507.47199999999998</v>
      </c>
      <c r="E28" s="76">
        <f>'зима-весна 1н '!Q91</f>
        <v>570.02099999999996</v>
      </c>
      <c r="F28" s="76">
        <f>'зима-весна 1н '!R91</f>
        <v>606.03600000000006</v>
      </c>
      <c r="G28" s="76">
        <f>'зима-весна 1н '!S91</f>
        <v>761.20800000000008</v>
      </c>
      <c r="H28" s="76">
        <f>'зима-весна 1н '!T91</f>
        <v>855.03149999999982</v>
      </c>
      <c r="I28" s="76">
        <f>'зима-весна 1н '!U91</f>
        <v>909.05400000000009</v>
      </c>
    </row>
    <row r="29" spans="1:9">
      <c r="A29" s="506"/>
      <c r="B29" s="517"/>
      <c r="C29" s="6" t="s">
        <v>22</v>
      </c>
      <c r="D29" s="76">
        <f>'зима-весна 1н '!P107</f>
        <v>437.1266</v>
      </c>
      <c r="E29" s="76">
        <f>'зима-весна 1н '!Q107</f>
        <v>458.62760000000003</v>
      </c>
      <c r="F29" s="76">
        <f>'зима-весна 1н '!R107</f>
        <v>458.62760000000003</v>
      </c>
      <c r="G29" s="76">
        <f>'зима-весна 1н '!S107</f>
        <v>655.68989999999997</v>
      </c>
      <c r="H29" s="76">
        <f>'зима-весна 1н '!T107</f>
        <v>689.02674999999999</v>
      </c>
      <c r="I29" s="76">
        <f>'зима-весна 1н '!U107</f>
        <v>687.94140000000004</v>
      </c>
    </row>
    <row r="30" spans="1:9">
      <c r="A30" s="506"/>
      <c r="B30" s="515" t="s">
        <v>103</v>
      </c>
      <c r="C30" s="6" t="s">
        <v>18</v>
      </c>
      <c r="D30" s="77">
        <f>'зима-весна 2 н '!P22</f>
        <v>468.74600000000004</v>
      </c>
      <c r="E30" s="77">
        <f>'зима-весна 2 н '!Q22</f>
        <v>492.94299999999998</v>
      </c>
      <c r="F30" s="77">
        <f>'зима-весна 2 н '!R22</f>
        <v>475.01099999999997</v>
      </c>
      <c r="G30" s="77">
        <f>'зима-весна 2 н '!S22</f>
        <v>703.11900000000003</v>
      </c>
      <c r="H30" s="77">
        <f>'зима-весна 2 н '!T22</f>
        <v>739.41449999999998</v>
      </c>
      <c r="I30" s="77">
        <f>'зима-весна 2 н '!U22</f>
        <v>712.51650000000006</v>
      </c>
    </row>
    <row r="31" spans="1:9">
      <c r="A31" s="506"/>
      <c r="B31" s="516"/>
      <c r="C31" s="6" t="s">
        <v>19</v>
      </c>
      <c r="D31" s="77">
        <f>'зима-весна 2 н '!P40</f>
        <v>446.02299999999997</v>
      </c>
      <c r="E31" s="77">
        <f>'зима-весна 2 н '!Q40</f>
        <v>506.1629999999999</v>
      </c>
      <c r="F31" s="77">
        <f>'зима-весна 2 н '!R40</f>
        <v>562.79100000000005</v>
      </c>
      <c r="G31" s="77">
        <f>'зима-весна 2 н '!S40</f>
        <v>669.03449999999998</v>
      </c>
      <c r="H31" s="77">
        <f>'зима-весна 2 н '!T40</f>
        <v>759.2444999999999</v>
      </c>
      <c r="I31" s="77">
        <f>'зима-весна 2 н '!U40</f>
        <v>844.18650000000002</v>
      </c>
    </row>
    <row r="32" spans="1:9">
      <c r="A32" s="506"/>
      <c r="B32" s="516"/>
      <c r="C32" s="6" t="s">
        <v>20</v>
      </c>
      <c r="D32" s="77">
        <f>'зима-весна 2 н '!P59</f>
        <v>383.38960000000003</v>
      </c>
      <c r="E32" s="77">
        <f>'зима-весна 2 н '!Q59</f>
        <v>426.46660000000008</v>
      </c>
      <c r="F32" s="77">
        <f>'зима-весна 2 н '!R59</f>
        <v>458.38160000000005</v>
      </c>
      <c r="G32" s="77">
        <f>'зима-весна 2 н '!S59</f>
        <v>575.08439999999996</v>
      </c>
      <c r="H32" s="77">
        <f>'зима-весна 2 н '!T59</f>
        <v>639.69990000000007</v>
      </c>
      <c r="I32" s="77">
        <f>'зима-весна 2 н '!U59</f>
        <v>687.57240000000002</v>
      </c>
    </row>
    <row r="33" spans="1:10">
      <c r="A33" s="506"/>
      <c r="B33" s="516"/>
      <c r="C33" s="6" t="s">
        <v>21</v>
      </c>
      <c r="D33" s="77">
        <f>'зима-весна 2 н '!P80</f>
        <v>442.62400000000002</v>
      </c>
      <c r="E33" s="77">
        <f>'зима-весна 2 н '!Q80</f>
        <v>534.59799999999996</v>
      </c>
      <c r="F33" s="77">
        <f>'зима-весна 2 н '!R80</f>
        <v>539.59799999999996</v>
      </c>
      <c r="G33" s="77">
        <f>'зима-весна 2 н '!S80</f>
        <v>663.93599999999992</v>
      </c>
      <c r="H33" s="77">
        <f>'зима-весна 2 н '!T80</f>
        <v>801.89699999999993</v>
      </c>
      <c r="I33" s="77">
        <f>'зима-весна 2 н '!U80</f>
        <v>809.39699999999993</v>
      </c>
    </row>
    <row r="34" spans="1:10">
      <c r="A34" s="506"/>
      <c r="B34" s="517"/>
      <c r="C34" s="6" t="s">
        <v>22</v>
      </c>
      <c r="D34" s="77">
        <f>'зима-весна 2 н '!P109</f>
        <v>379.24660000000006</v>
      </c>
      <c r="E34" s="77">
        <f>'зима-весна 2 н '!Q109</f>
        <v>466.58009999999996</v>
      </c>
      <c r="F34" s="77">
        <f>'зима-весна 2 н '!R109</f>
        <v>541.11559999999997</v>
      </c>
      <c r="G34" s="77">
        <f>'зима-весна 2 н '!S109</f>
        <v>568.86989999999992</v>
      </c>
      <c r="H34" s="77">
        <f>'зима-весна 2 н '!T109</f>
        <v>699.87014999999985</v>
      </c>
      <c r="I34" s="77">
        <f>'зима-весна 2 н '!U109</f>
        <v>811.6733999999999</v>
      </c>
    </row>
    <row r="35" spans="1:10" ht="15" customHeight="1">
      <c r="A35" s="506"/>
      <c r="B35" s="515" t="s">
        <v>105</v>
      </c>
      <c r="C35" s="6" t="s">
        <v>18</v>
      </c>
      <c r="D35" s="76">
        <f>'зима-весна 3н '!P21</f>
        <v>370.32600000000002</v>
      </c>
      <c r="E35" s="76">
        <f>'зима-весна 3н '!Q21</f>
        <v>428.38300000000004</v>
      </c>
      <c r="F35" s="76">
        <f>'зима-весна 3н '!R21</f>
        <v>478.81899999999996</v>
      </c>
      <c r="G35" s="76">
        <f>'зима-весна 3н '!S21</f>
        <v>555.48900000000003</v>
      </c>
      <c r="H35" s="76">
        <f>'зима-весна 3н '!T21</f>
        <v>642.57449999999994</v>
      </c>
      <c r="I35" s="76">
        <f>'зима-весна 3н '!U21</f>
        <v>718.22849999999994</v>
      </c>
    </row>
    <row r="36" spans="1:10">
      <c r="A36" s="506"/>
      <c r="B36" s="516"/>
      <c r="C36" s="6" t="s">
        <v>19</v>
      </c>
      <c r="D36" s="76">
        <f>'зима-весна 3н '!P43</f>
        <v>492.19599999999997</v>
      </c>
      <c r="E36" s="76">
        <f>'зима-весна 3н '!Q43</f>
        <v>560.67849999999999</v>
      </c>
      <c r="F36" s="76">
        <f>'зима-весна 3н '!R43</f>
        <v>605.59999999999991</v>
      </c>
      <c r="G36" s="76">
        <f>'зима-весна 3н '!S43</f>
        <v>738.2940000000001</v>
      </c>
      <c r="H36" s="76">
        <f>'зима-весна 3н '!T43</f>
        <v>841.01775000000009</v>
      </c>
      <c r="I36" s="76">
        <f>'зима-весна 3н '!U43</f>
        <v>908.4</v>
      </c>
    </row>
    <row r="37" spans="1:10">
      <c r="A37" s="506"/>
      <c r="B37" s="516"/>
      <c r="C37" s="6" t="s">
        <v>20</v>
      </c>
      <c r="D37" s="76">
        <f>'зима-весна 3н '!P60</f>
        <v>429.51900000000006</v>
      </c>
      <c r="E37" s="76">
        <f>'зима-весна 3н '!Q60</f>
        <v>447.19500000000005</v>
      </c>
      <c r="F37" s="76">
        <f>'зима-весна 3н '!R60</f>
        <v>432.09100000000001</v>
      </c>
      <c r="G37" s="76">
        <f>'зима-весна 3н '!S60</f>
        <v>644.27850000000001</v>
      </c>
      <c r="H37" s="76">
        <f>'зима-весна 3н '!T60</f>
        <v>670.79250000000002</v>
      </c>
      <c r="I37" s="76">
        <f>'зима-весна 3н '!U60</f>
        <v>648.13650000000007</v>
      </c>
    </row>
    <row r="38" spans="1:10">
      <c r="A38" s="506"/>
      <c r="B38" s="516"/>
      <c r="C38" s="6" t="s">
        <v>21</v>
      </c>
      <c r="D38" s="76">
        <f>'зима-весна 3н '!P81</f>
        <v>431.964</v>
      </c>
      <c r="E38" s="76">
        <f>'зима-весна 3н '!Q81</f>
        <v>494.51300000000003</v>
      </c>
      <c r="F38" s="76">
        <f>'зима-весна 3н '!R81</f>
        <v>530.52800000000002</v>
      </c>
      <c r="G38" s="76">
        <f>'зима-весна 3н '!S81</f>
        <v>647.94600000000003</v>
      </c>
      <c r="H38" s="76">
        <f>'зима-весна 3н '!T81</f>
        <v>741.76949999999988</v>
      </c>
      <c r="I38" s="76">
        <f>'зима-весна 3н '!U81</f>
        <v>795.79200000000003</v>
      </c>
    </row>
    <row r="39" spans="1:10">
      <c r="A39" s="506"/>
      <c r="B39" s="517"/>
      <c r="C39" s="6" t="s">
        <v>22</v>
      </c>
      <c r="D39" s="76">
        <f>'зима-весна 3н '!P107</f>
        <v>443.45959999999997</v>
      </c>
      <c r="E39" s="76">
        <f>'зима-весна 3н '!Q107</f>
        <v>524.23860000000002</v>
      </c>
      <c r="F39" s="76">
        <f>'зима-весна 3н '!R107</f>
        <v>596.41959999999995</v>
      </c>
      <c r="G39" s="76">
        <f>'зима-весна 3н '!S107</f>
        <v>665.18939999999986</v>
      </c>
      <c r="H39" s="76">
        <f>'зима-весна 3н '!T107</f>
        <v>786.35789999999997</v>
      </c>
      <c r="I39" s="76">
        <f>'зима-весна 3н '!U107</f>
        <v>894.62939999999992</v>
      </c>
    </row>
    <row r="40" spans="1:10">
      <c r="A40" s="506"/>
      <c r="B40" s="515" t="s">
        <v>106</v>
      </c>
      <c r="C40" s="6" t="s">
        <v>18</v>
      </c>
      <c r="D40" s="76">
        <f>'зима-весна 4 н'!P20</f>
        <v>451.97600000000006</v>
      </c>
      <c r="E40" s="76">
        <f>'зима-весна 4 н'!Q20</f>
        <v>496.78600000000006</v>
      </c>
      <c r="F40" s="76">
        <f>'зима-весна 4 н'!R20</f>
        <v>523.63600000000008</v>
      </c>
      <c r="G40" s="76">
        <f>'зима-весна 4 н'!S20</f>
        <v>677.96400000000006</v>
      </c>
      <c r="H40" s="76">
        <f>'зима-весна 4 н'!T20</f>
        <v>745.17899999999997</v>
      </c>
      <c r="I40" s="76">
        <f>'зима-весна 4 н'!U20</f>
        <v>785.45400000000006</v>
      </c>
    </row>
    <row r="41" spans="1:10">
      <c r="A41" s="506"/>
      <c r="B41" s="516"/>
      <c r="C41" s="6" t="s">
        <v>19</v>
      </c>
      <c r="D41" s="76">
        <f>'зима-весна 4 н'!P38</f>
        <v>540.81600000000003</v>
      </c>
      <c r="E41" s="76">
        <f>'зима-весна 4 н'!Q38</f>
        <v>600.9559999999999</v>
      </c>
      <c r="F41" s="76">
        <f>'зима-весна 4 н'!R38</f>
        <v>657.58400000000006</v>
      </c>
      <c r="G41" s="76">
        <f>'зима-весна 4 н'!S38</f>
        <v>811.22399999999993</v>
      </c>
      <c r="H41" s="76">
        <f>'зима-весна 4 н'!T38</f>
        <v>901.43399999999997</v>
      </c>
      <c r="I41" s="76">
        <f>'зима-весна 4 н'!U38</f>
        <v>986.37599999999998</v>
      </c>
    </row>
    <row r="42" spans="1:10">
      <c r="A42" s="506"/>
      <c r="B42" s="516"/>
      <c r="C42" s="6" t="s">
        <v>20</v>
      </c>
      <c r="D42" s="76">
        <f>'зима-весна 4 н'!P58</f>
        <v>437.24200000000002</v>
      </c>
      <c r="E42" s="76">
        <f>'зима-весна 4 н'!Q58</f>
        <v>487.84699999999998</v>
      </c>
      <c r="F42" s="76">
        <f>'зима-весна 4 н'!R58</f>
        <v>528.87699999999995</v>
      </c>
      <c r="G42" s="76">
        <f>'зима-весна 4 н'!S58</f>
        <v>655.86300000000006</v>
      </c>
      <c r="H42" s="76">
        <f>'зима-весна 4 н'!T58</f>
        <v>731.77049999999997</v>
      </c>
      <c r="I42" s="76">
        <f>'зима-весна 4 н'!U58</f>
        <v>793.31550000000004</v>
      </c>
    </row>
    <row r="43" spans="1:10">
      <c r="A43" s="506"/>
      <c r="B43" s="516"/>
      <c r="C43" s="6" t="s">
        <v>21</v>
      </c>
      <c r="D43" s="76">
        <f>'зима-весна 4 н'!P75</f>
        <v>405.69199999999995</v>
      </c>
      <c r="E43" s="76">
        <f>'зима-весна 4 н'!Q75</f>
        <v>427.08400000000006</v>
      </c>
      <c r="F43" s="76">
        <f>'зима-весна 4 н'!R75</f>
        <v>444.25900000000001</v>
      </c>
      <c r="G43" s="76">
        <f>'зима-весна 4 н'!S75</f>
        <v>608.5379999999999</v>
      </c>
      <c r="H43" s="76">
        <f>'зима-весна 4 н'!T75</f>
        <v>640.62600000000009</v>
      </c>
      <c r="I43" s="76">
        <f>'зима-весна 4 н'!U75</f>
        <v>666.38849999999991</v>
      </c>
    </row>
    <row r="44" spans="1:10">
      <c r="A44" s="506"/>
      <c r="B44" s="517"/>
      <c r="C44" s="6" t="s">
        <v>22</v>
      </c>
      <c r="D44" s="76">
        <f>'зима-весна 4 н'!P101</f>
        <v>354.36560000000003</v>
      </c>
      <c r="E44" s="76">
        <f>'зима-весна 4 н'!Q101</f>
        <v>438.45960000000002</v>
      </c>
      <c r="F44" s="76">
        <f>'зима-весна 4 н'!R101</f>
        <v>511.92060000000004</v>
      </c>
      <c r="G44" s="76">
        <f>'зима-весна 4 н'!S101</f>
        <v>531.54840000000002</v>
      </c>
      <c r="H44" s="76">
        <f>'зима-весна 4 н'!T101</f>
        <v>657.68939999999998</v>
      </c>
      <c r="I44" s="76">
        <f>'зима-весна 4 н'!U101</f>
        <v>767.8809</v>
      </c>
    </row>
    <row r="45" spans="1:10" ht="15.75">
      <c r="A45" s="506"/>
      <c r="B45" s="518" t="s">
        <v>23</v>
      </c>
      <c r="C45" s="518"/>
      <c r="D45" s="77">
        <v>435</v>
      </c>
      <c r="E45" s="77">
        <v>492</v>
      </c>
      <c r="F45" s="77">
        <v>533</v>
      </c>
      <c r="G45" s="77">
        <v>652</v>
      </c>
      <c r="H45" s="77">
        <v>738</v>
      </c>
      <c r="I45" s="77">
        <v>796</v>
      </c>
      <c r="J45" s="222"/>
    </row>
  </sheetData>
  <mergeCells count="16">
    <mergeCell ref="B25:B29"/>
    <mergeCell ref="B35:B39"/>
    <mergeCell ref="B40:B44"/>
    <mergeCell ref="A25:A45"/>
    <mergeCell ref="B45:C45"/>
    <mergeCell ref="B30:B34"/>
    <mergeCell ref="G3:I3"/>
    <mergeCell ref="B2:F2"/>
    <mergeCell ref="A3:A24"/>
    <mergeCell ref="B3:B4"/>
    <mergeCell ref="C3:C4"/>
    <mergeCell ref="D3:F3"/>
    <mergeCell ref="B5:B9"/>
    <mergeCell ref="B10:B14"/>
    <mergeCell ref="B15:B19"/>
    <mergeCell ref="B20:B24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лето-осень 1н</vt:lpstr>
      <vt:lpstr>лето-осень 2н</vt:lpstr>
      <vt:lpstr>лето-осень 3н </vt:lpstr>
      <vt:lpstr>лето-осень 4н </vt:lpstr>
      <vt:lpstr>зима-весна 1н </vt:lpstr>
      <vt:lpstr>зима-весна 2 н </vt:lpstr>
      <vt:lpstr>зима-весна 3н </vt:lpstr>
      <vt:lpstr>зима-весна 4 н</vt:lpstr>
      <vt:lpstr>расчет </vt:lpstr>
      <vt:lpstr>'зима-весна 1н '!Область_печати</vt:lpstr>
      <vt:lpstr>'зима-весна 2 н '!Область_печати</vt:lpstr>
      <vt:lpstr>'зима-весна 3н '!Область_печати</vt:lpstr>
      <vt:lpstr>'зима-весна 4 н'!Область_печати</vt:lpstr>
      <vt:lpstr>'лето-осень 1н'!Область_печати</vt:lpstr>
      <vt:lpstr>'лето-осень 2н'!Область_печати</vt:lpstr>
      <vt:lpstr>'лето-осень 3н '!Область_печати</vt:lpstr>
      <vt:lpstr>'лето-осень 4н '!Область_печати</vt:lpstr>
      <vt:lpstr>'расчет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2025-10-30T05:44:51Z</cp:lastPrinted>
  <dcterms:created xsi:type="dcterms:W3CDTF">2015-06-05T18:19:34Z</dcterms:created>
  <dcterms:modified xsi:type="dcterms:W3CDTF">2025-10-30T05:45:41Z</dcterms:modified>
</cp:coreProperties>
</file>