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160"/>
  </bookViews>
  <sheets>
    <sheet name="лето-осень 1н" sheetId="6" r:id="rId1"/>
    <sheet name="лето-осень 2н" sheetId="7" r:id="rId2"/>
    <sheet name="лето-осень 3н " sheetId="8" r:id="rId3"/>
    <sheet name="лето-осень 4н " sheetId="10" r:id="rId4"/>
    <sheet name="зима-весна 1н " sheetId="18" r:id="rId5"/>
    <sheet name="зима-весна 2 н " sheetId="21" r:id="rId6"/>
    <sheet name="зима-весна 3н " sheetId="19" r:id="rId7"/>
    <sheet name="зима-весна 4 н" sheetId="20" r:id="rId8"/>
    <sheet name="расчет " sheetId="16" r:id="rId9"/>
    <sheet name="лето-осень 1 неделя " sheetId="22" r:id="rId10"/>
    <sheet name="лето-осень  2 неделя" sheetId="23" r:id="rId11"/>
    <sheet name="лето-осень 3 неделя" sheetId="24" r:id="rId12"/>
    <sheet name="лето-осень 4неделя" sheetId="25" r:id="rId13"/>
    <sheet name="зима-весна 1 неделя " sheetId="26" r:id="rId14"/>
    <sheet name="зима-весна 2неделя" sheetId="27" r:id="rId15"/>
    <sheet name="зима-весна 3 неделя" sheetId="28" r:id="rId16"/>
    <sheet name="зима-весна 4неделя " sheetId="29" r:id="rId17"/>
  </sheets>
  <definedNames>
    <definedName name="_xlnm.Print_Area" localSheetId="4">'зима-весна 1н '!$A$1:$L$115</definedName>
    <definedName name="_xlnm.Print_Area" localSheetId="5">'зима-весна 2 н '!$A$1:$L$112</definedName>
    <definedName name="_xlnm.Print_Area" localSheetId="6">'зима-весна 3н '!$A$1:$L$112</definedName>
    <definedName name="_xlnm.Print_Area" localSheetId="7">'зима-весна 4 н'!$A$1:$L$110</definedName>
    <definedName name="_xlnm.Print_Area" localSheetId="0">'лето-осень 1н'!$A$1:$L$110</definedName>
    <definedName name="_xlnm.Print_Area" localSheetId="1">'лето-осень 2н'!$A$1:$L$112</definedName>
    <definedName name="_xlnm.Print_Area" localSheetId="2">'лето-осень 3н '!$A$1:$L$115</definedName>
    <definedName name="_xlnm.Print_Area" localSheetId="3">'лето-осень 4н '!$A$1:$L$110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59" i="29" l="1"/>
  <c r="P58" i="29"/>
  <c r="P59" i="29" s="1"/>
  <c r="O58" i="29"/>
  <c r="N58" i="29"/>
  <c r="M58" i="29"/>
  <c r="L58" i="29"/>
  <c r="K58" i="29"/>
  <c r="J58" i="29"/>
  <c r="I58" i="29"/>
  <c r="H58" i="29"/>
  <c r="G58" i="29"/>
  <c r="F58" i="29"/>
  <c r="F59" i="29" s="1"/>
  <c r="E58" i="29"/>
  <c r="D58" i="29"/>
  <c r="C58" i="29"/>
  <c r="B58" i="29"/>
  <c r="P47" i="29"/>
  <c r="P48" i="29" s="1"/>
  <c r="O47" i="29"/>
  <c r="N47" i="29"/>
  <c r="M47" i="29"/>
  <c r="M48" i="29" s="1"/>
  <c r="L47" i="29"/>
  <c r="K47" i="29"/>
  <c r="K48" i="29" s="1"/>
  <c r="J47" i="29"/>
  <c r="I47" i="29"/>
  <c r="H47" i="29"/>
  <c r="G47" i="29"/>
  <c r="F47" i="29"/>
  <c r="F48" i="29" s="1"/>
  <c r="E47" i="29"/>
  <c r="D47" i="29"/>
  <c r="C47" i="29"/>
  <c r="C48" i="29" s="1"/>
  <c r="B47" i="29"/>
  <c r="P38" i="29"/>
  <c r="F38" i="29"/>
  <c r="P37" i="29"/>
  <c r="O37" i="29"/>
  <c r="N37" i="29"/>
  <c r="M37" i="29"/>
  <c r="L37" i="29"/>
  <c r="K37" i="29"/>
  <c r="K38" i="29" s="1"/>
  <c r="J37" i="29"/>
  <c r="I37" i="29"/>
  <c r="H37" i="29"/>
  <c r="G37" i="29"/>
  <c r="F37" i="29"/>
  <c r="E37" i="29"/>
  <c r="D37" i="29"/>
  <c r="C37" i="29"/>
  <c r="B37" i="29"/>
  <c r="P25" i="29"/>
  <c r="N25" i="29"/>
  <c r="F25" i="29"/>
  <c r="D25" i="29"/>
  <c r="P24" i="29"/>
  <c r="O24" i="29"/>
  <c r="O25" i="29" s="1"/>
  <c r="N24" i="29"/>
  <c r="M24" i="29"/>
  <c r="L24" i="29"/>
  <c r="K24" i="29"/>
  <c r="K25" i="29" s="1"/>
  <c r="J24" i="29"/>
  <c r="I24" i="29"/>
  <c r="I25" i="29" s="1"/>
  <c r="H24" i="29"/>
  <c r="G24" i="29"/>
  <c r="F24" i="29"/>
  <c r="E24" i="29"/>
  <c r="E25" i="29" s="1"/>
  <c r="D24" i="29"/>
  <c r="C24" i="29"/>
  <c r="B24" i="29"/>
  <c r="K15" i="29"/>
  <c r="P14" i="29"/>
  <c r="P15" i="29" s="1"/>
  <c r="O14" i="29"/>
  <c r="O15" i="29" s="1"/>
  <c r="N14" i="29"/>
  <c r="M14" i="29"/>
  <c r="L14" i="29"/>
  <c r="K14" i="29"/>
  <c r="J14" i="29"/>
  <c r="I14" i="29"/>
  <c r="H14" i="29"/>
  <c r="G14" i="29"/>
  <c r="F14" i="29"/>
  <c r="F15" i="29" s="1"/>
  <c r="E14" i="29"/>
  <c r="D14" i="29"/>
  <c r="C14" i="29"/>
  <c r="B14" i="29"/>
  <c r="L59" i="28"/>
  <c r="Q58" i="28"/>
  <c r="Q59" i="28" s="1"/>
  <c r="P58" i="28"/>
  <c r="O58" i="28"/>
  <c r="N58" i="28"/>
  <c r="M58" i="28"/>
  <c r="L58" i="28"/>
  <c r="K58" i="28"/>
  <c r="J58" i="28"/>
  <c r="I58" i="28"/>
  <c r="H58" i="28"/>
  <c r="G58" i="28"/>
  <c r="G59" i="28" s="1"/>
  <c r="F58" i="28"/>
  <c r="E58" i="28"/>
  <c r="D58" i="28"/>
  <c r="C58" i="28"/>
  <c r="O49" i="28"/>
  <c r="E49" i="28"/>
  <c r="Q48" i="28"/>
  <c r="Q49" i="28" s="1"/>
  <c r="P48" i="28"/>
  <c r="O48" i="28"/>
  <c r="N48" i="28"/>
  <c r="M48" i="28"/>
  <c r="L48" i="28"/>
  <c r="L49" i="28" s="1"/>
  <c r="K48" i="28"/>
  <c r="J48" i="28"/>
  <c r="J49" i="28" s="1"/>
  <c r="I48" i="28"/>
  <c r="H48" i="28"/>
  <c r="G48" i="28"/>
  <c r="G49" i="28" s="1"/>
  <c r="F48" i="28"/>
  <c r="E48" i="28"/>
  <c r="D48" i="28"/>
  <c r="C48" i="28"/>
  <c r="Q36" i="28"/>
  <c r="Q37" i="28" s="1"/>
  <c r="P36" i="28"/>
  <c r="O36" i="28"/>
  <c r="N36" i="28"/>
  <c r="M36" i="28"/>
  <c r="L36" i="28"/>
  <c r="L37" i="28" s="1"/>
  <c r="K36" i="28"/>
  <c r="J36" i="28"/>
  <c r="I36" i="28"/>
  <c r="H36" i="28"/>
  <c r="G36" i="28"/>
  <c r="G37" i="28" s="1"/>
  <c r="F36" i="28"/>
  <c r="F37" i="28" s="1"/>
  <c r="E36" i="28"/>
  <c r="E37" i="28" s="1"/>
  <c r="D36" i="28"/>
  <c r="D37" i="28" s="1"/>
  <c r="C36" i="28"/>
  <c r="L26" i="28"/>
  <c r="Q25" i="28"/>
  <c r="Q26" i="28" s="1"/>
  <c r="P25" i="28"/>
  <c r="O25" i="28"/>
  <c r="N25" i="28"/>
  <c r="M25" i="28"/>
  <c r="L25" i="28"/>
  <c r="K25" i="28"/>
  <c r="J25" i="28"/>
  <c r="I25" i="28"/>
  <c r="H25" i="28"/>
  <c r="G25" i="28"/>
  <c r="G26" i="28" s="1"/>
  <c r="F25" i="28"/>
  <c r="E25" i="28"/>
  <c r="D25" i="28"/>
  <c r="C25" i="28"/>
  <c r="Q13" i="28"/>
  <c r="Q14" i="28" s="1"/>
  <c r="P13" i="28"/>
  <c r="O13" i="28"/>
  <c r="N13" i="28"/>
  <c r="M13" i="28"/>
  <c r="L13" i="28"/>
  <c r="L14" i="28" s="1"/>
  <c r="K13" i="28"/>
  <c r="J13" i="28"/>
  <c r="I13" i="28"/>
  <c r="H13" i="28"/>
  <c r="G13" i="28"/>
  <c r="G14" i="28" s="1"/>
  <c r="F13" i="28"/>
  <c r="F14" i="28" s="1"/>
  <c r="E13" i="28"/>
  <c r="D13" i="28"/>
  <c r="C13" i="28"/>
  <c r="Q58" i="27"/>
  <c r="Q59" i="27" s="1"/>
  <c r="P58" i="27"/>
  <c r="O58" i="27"/>
  <c r="N58" i="27"/>
  <c r="M58" i="27"/>
  <c r="L58" i="27"/>
  <c r="L59" i="27" s="1"/>
  <c r="K58" i="27"/>
  <c r="J58" i="27"/>
  <c r="I58" i="27"/>
  <c r="H58" i="27"/>
  <c r="G58" i="27"/>
  <c r="G59" i="27" s="1"/>
  <c r="F58" i="27"/>
  <c r="F59" i="27" s="1"/>
  <c r="E58" i="27"/>
  <c r="D58" i="27"/>
  <c r="C58" i="27"/>
  <c r="Q47" i="27"/>
  <c r="G47" i="27"/>
  <c r="Q46" i="27"/>
  <c r="P46" i="27"/>
  <c r="O46" i="27"/>
  <c r="N46" i="27"/>
  <c r="M46" i="27"/>
  <c r="L46" i="27"/>
  <c r="L47" i="27" s="1"/>
  <c r="K46" i="27"/>
  <c r="J46" i="27"/>
  <c r="I46" i="27"/>
  <c r="H46" i="27"/>
  <c r="G46" i="27"/>
  <c r="F46" i="27"/>
  <c r="E46" i="27"/>
  <c r="D46" i="27"/>
  <c r="C46" i="27"/>
  <c r="Q35" i="27"/>
  <c r="G35" i="27"/>
  <c r="Q34" i="27"/>
  <c r="P34" i="27"/>
  <c r="O34" i="27"/>
  <c r="N34" i="27"/>
  <c r="M34" i="27"/>
  <c r="L34" i="27"/>
  <c r="L35" i="27" s="1"/>
  <c r="K34" i="27"/>
  <c r="J34" i="27"/>
  <c r="I34" i="27"/>
  <c r="H34" i="27"/>
  <c r="G34" i="27"/>
  <c r="F34" i="27"/>
  <c r="E34" i="27"/>
  <c r="D34" i="27"/>
  <c r="C34" i="27"/>
  <c r="Q24" i="27"/>
  <c r="G24" i="27"/>
  <c r="Q23" i="27"/>
  <c r="P23" i="27"/>
  <c r="P24" i="27" s="1"/>
  <c r="O23" i="27"/>
  <c r="N23" i="27"/>
  <c r="M23" i="27"/>
  <c r="L23" i="27"/>
  <c r="L24" i="27" s="1"/>
  <c r="K23" i="27"/>
  <c r="K24" i="27" s="1"/>
  <c r="J23" i="27"/>
  <c r="I23" i="27"/>
  <c r="H23" i="27"/>
  <c r="G23" i="27"/>
  <c r="F23" i="27"/>
  <c r="E23" i="27"/>
  <c r="D23" i="27"/>
  <c r="C23" i="27"/>
  <c r="L14" i="27"/>
  <c r="Q13" i="27"/>
  <c r="Q14" i="27" s="1"/>
  <c r="P13" i="27"/>
  <c r="P14" i="27" s="1"/>
  <c r="O13" i="27"/>
  <c r="N13" i="27"/>
  <c r="M13" i="27"/>
  <c r="L13" i="27"/>
  <c r="K13" i="27"/>
  <c r="K14" i="27" s="1"/>
  <c r="J13" i="27"/>
  <c r="I13" i="27"/>
  <c r="H13" i="27"/>
  <c r="G13" i="27"/>
  <c r="G14" i="27" s="1"/>
  <c r="F13" i="27"/>
  <c r="F14" i="27" s="1"/>
  <c r="E13" i="27"/>
  <c r="D13" i="27"/>
  <c r="C13" i="27"/>
  <c r="L58" i="26"/>
  <c r="Q57" i="26"/>
  <c r="Q58" i="26" s="1"/>
  <c r="P57" i="26"/>
  <c r="O57" i="26"/>
  <c r="N57" i="26"/>
  <c r="M57" i="26"/>
  <c r="L57" i="26"/>
  <c r="K57" i="26"/>
  <c r="J57" i="26"/>
  <c r="I57" i="26"/>
  <c r="H57" i="26"/>
  <c r="G57" i="26"/>
  <c r="G58" i="26" s="1"/>
  <c r="F57" i="26"/>
  <c r="E57" i="26"/>
  <c r="D57" i="26"/>
  <c r="C57" i="26"/>
  <c r="L48" i="26"/>
  <c r="Q47" i="26"/>
  <c r="Q48" i="26" s="1"/>
  <c r="P47" i="26"/>
  <c r="O47" i="26"/>
  <c r="N47" i="26"/>
  <c r="M47" i="26"/>
  <c r="L47" i="26"/>
  <c r="K47" i="26"/>
  <c r="J47" i="26"/>
  <c r="I47" i="26"/>
  <c r="H47" i="26"/>
  <c r="G47" i="26"/>
  <c r="G48" i="26" s="1"/>
  <c r="F47" i="26"/>
  <c r="E47" i="26"/>
  <c r="D47" i="26"/>
  <c r="C47" i="26"/>
  <c r="L36" i="26"/>
  <c r="Q35" i="26"/>
  <c r="Q36" i="26" s="1"/>
  <c r="P35" i="26"/>
  <c r="O35" i="26"/>
  <c r="N35" i="26"/>
  <c r="M35" i="26"/>
  <c r="L35" i="26"/>
  <c r="K35" i="26"/>
  <c r="J35" i="26"/>
  <c r="I35" i="26"/>
  <c r="H35" i="26"/>
  <c r="G35" i="26"/>
  <c r="G36" i="26" s="1"/>
  <c r="F35" i="26"/>
  <c r="E35" i="26"/>
  <c r="D35" i="26"/>
  <c r="C35" i="26"/>
  <c r="L25" i="26"/>
  <c r="Q24" i="26"/>
  <c r="Q25" i="26" s="1"/>
  <c r="P24" i="26"/>
  <c r="O24" i="26"/>
  <c r="N24" i="26"/>
  <c r="M24" i="26"/>
  <c r="L24" i="26"/>
  <c r="K24" i="26"/>
  <c r="J24" i="26"/>
  <c r="I24" i="26"/>
  <c r="H24" i="26"/>
  <c r="G24" i="26"/>
  <c r="G25" i="26" s="1"/>
  <c r="F24" i="26"/>
  <c r="E24" i="26"/>
  <c r="D24" i="26"/>
  <c r="C24" i="26"/>
  <c r="L13" i="26"/>
  <c r="Q12" i="26"/>
  <c r="Q13" i="26" s="1"/>
  <c r="P12" i="26"/>
  <c r="O12" i="26"/>
  <c r="N12" i="26"/>
  <c r="M12" i="26"/>
  <c r="L12" i="26"/>
  <c r="K12" i="26"/>
  <c r="J12" i="26"/>
  <c r="I12" i="26"/>
  <c r="H12" i="26"/>
  <c r="G12" i="26"/>
  <c r="G13" i="26" s="1"/>
  <c r="F12" i="26"/>
  <c r="E12" i="26"/>
  <c r="D12" i="26"/>
  <c r="C12" i="26"/>
  <c r="K59" i="25"/>
  <c r="P58" i="25"/>
  <c r="P59" i="25" s="1"/>
  <c r="O58" i="25"/>
  <c r="N58" i="25"/>
  <c r="M58" i="25"/>
  <c r="L58" i="25"/>
  <c r="K58" i="25"/>
  <c r="J58" i="25"/>
  <c r="I58" i="25"/>
  <c r="H58" i="25"/>
  <c r="G58" i="25"/>
  <c r="F58" i="25"/>
  <c r="F59" i="25" s="1"/>
  <c r="E58" i="25"/>
  <c r="D58" i="25"/>
  <c r="C58" i="25"/>
  <c r="B58" i="25"/>
  <c r="P47" i="25"/>
  <c r="P48" i="25" s="1"/>
  <c r="O47" i="25"/>
  <c r="N47" i="25"/>
  <c r="M47" i="25"/>
  <c r="M48" i="25" s="1"/>
  <c r="L47" i="25"/>
  <c r="K47" i="25"/>
  <c r="K48" i="25" s="1"/>
  <c r="J47" i="25"/>
  <c r="I47" i="25"/>
  <c r="H47" i="25"/>
  <c r="G47" i="25"/>
  <c r="F47" i="25"/>
  <c r="F48" i="25" s="1"/>
  <c r="E47" i="25"/>
  <c r="D47" i="25"/>
  <c r="C47" i="25"/>
  <c r="C48" i="25" s="1"/>
  <c r="B47" i="25"/>
  <c r="P38" i="25"/>
  <c r="F38" i="25"/>
  <c r="P37" i="25"/>
  <c r="O37" i="25"/>
  <c r="N37" i="25"/>
  <c r="M37" i="25"/>
  <c r="L37" i="25"/>
  <c r="K37" i="25"/>
  <c r="K38" i="25" s="1"/>
  <c r="J37" i="25"/>
  <c r="I37" i="25"/>
  <c r="H37" i="25"/>
  <c r="G37" i="25"/>
  <c r="F37" i="25"/>
  <c r="E37" i="25"/>
  <c r="D37" i="25"/>
  <c r="C37" i="25"/>
  <c r="B37" i="25"/>
  <c r="P25" i="25"/>
  <c r="N25" i="25"/>
  <c r="F25" i="25"/>
  <c r="D25" i="25"/>
  <c r="P24" i="25"/>
  <c r="O24" i="25"/>
  <c r="O25" i="25" s="1"/>
  <c r="N24" i="25"/>
  <c r="M24" i="25"/>
  <c r="L24" i="25"/>
  <c r="K24" i="25"/>
  <c r="K25" i="25" s="1"/>
  <c r="J24" i="25"/>
  <c r="I24" i="25"/>
  <c r="I25" i="25" s="1"/>
  <c r="H24" i="25"/>
  <c r="G24" i="25"/>
  <c r="F24" i="25"/>
  <c r="E24" i="25"/>
  <c r="E25" i="25" s="1"/>
  <c r="D24" i="25"/>
  <c r="C24" i="25"/>
  <c r="B24" i="25"/>
  <c r="K15" i="25"/>
  <c r="P14" i="25"/>
  <c r="P15" i="25" s="1"/>
  <c r="O14" i="25"/>
  <c r="O15" i="25" s="1"/>
  <c r="N14" i="25"/>
  <c r="M14" i="25"/>
  <c r="L14" i="25"/>
  <c r="K14" i="25"/>
  <c r="J14" i="25"/>
  <c r="I14" i="25"/>
  <c r="H14" i="25"/>
  <c r="G14" i="25"/>
  <c r="F14" i="25"/>
  <c r="F15" i="25" s="1"/>
  <c r="E14" i="25"/>
  <c r="D14" i="25"/>
  <c r="C14" i="25"/>
  <c r="B14" i="25"/>
  <c r="L58" i="24"/>
  <c r="Q57" i="24"/>
  <c r="Q58" i="24" s="1"/>
  <c r="P57" i="24"/>
  <c r="O57" i="24"/>
  <c r="N57" i="24"/>
  <c r="M57" i="24"/>
  <c r="L57" i="24"/>
  <c r="K57" i="24"/>
  <c r="J57" i="24"/>
  <c r="I57" i="24"/>
  <c r="H57" i="24"/>
  <c r="G57" i="24"/>
  <c r="G58" i="24" s="1"/>
  <c r="F57" i="24"/>
  <c r="E57" i="24"/>
  <c r="D57" i="24"/>
  <c r="C57" i="24"/>
  <c r="L48" i="24"/>
  <c r="Q47" i="24"/>
  <c r="Q48" i="24" s="1"/>
  <c r="P47" i="24"/>
  <c r="O47" i="24"/>
  <c r="N47" i="24"/>
  <c r="M47" i="24"/>
  <c r="L47" i="24"/>
  <c r="K47" i="24"/>
  <c r="J47" i="24"/>
  <c r="I47" i="24"/>
  <c r="H47" i="24"/>
  <c r="G47" i="24"/>
  <c r="G48" i="24" s="1"/>
  <c r="F47" i="24"/>
  <c r="E47" i="24"/>
  <c r="D47" i="24"/>
  <c r="C47" i="24"/>
  <c r="L36" i="24"/>
  <c r="Q35" i="24"/>
  <c r="Q36" i="24" s="1"/>
  <c r="P35" i="24"/>
  <c r="O35" i="24"/>
  <c r="N35" i="24"/>
  <c r="M35" i="24"/>
  <c r="L35" i="24"/>
  <c r="K35" i="24"/>
  <c r="J35" i="24"/>
  <c r="I35" i="24"/>
  <c r="H35" i="24"/>
  <c r="G35" i="24"/>
  <c r="G36" i="24" s="1"/>
  <c r="F35" i="24"/>
  <c r="E35" i="24"/>
  <c r="D35" i="24"/>
  <c r="C35" i="24"/>
  <c r="L25" i="24"/>
  <c r="Q24" i="24"/>
  <c r="Q25" i="24" s="1"/>
  <c r="P24" i="24"/>
  <c r="O24" i="24"/>
  <c r="N24" i="24"/>
  <c r="M24" i="24"/>
  <c r="L24" i="24"/>
  <c r="K24" i="24"/>
  <c r="J24" i="24"/>
  <c r="I24" i="24"/>
  <c r="H24" i="24"/>
  <c r="G24" i="24"/>
  <c r="G25" i="24" s="1"/>
  <c r="F24" i="24"/>
  <c r="E24" i="24"/>
  <c r="D24" i="24"/>
  <c r="L13" i="24"/>
  <c r="Q12" i="24"/>
  <c r="Q13" i="24" s="1"/>
  <c r="P12" i="24"/>
  <c r="O12" i="24"/>
  <c r="N12" i="24"/>
  <c r="M12" i="24"/>
  <c r="L12" i="24"/>
  <c r="K12" i="24"/>
  <c r="J12" i="24"/>
  <c r="I12" i="24"/>
  <c r="H12" i="24"/>
  <c r="G12" i="24"/>
  <c r="G13" i="24" s="1"/>
  <c r="F12" i="24"/>
  <c r="E12" i="24"/>
  <c r="D12" i="24"/>
  <c r="C12" i="24"/>
  <c r="C24" i="24" s="1"/>
  <c r="Q58" i="23"/>
  <c r="Q59" i="23" s="1"/>
  <c r="P58" i="23"/>
  <c r="O58" i="23"/>
  <c r="N58" i="23"/>
  <c r="M58" i="23"/>
  <c r="L58" i="23"/>
  <c r="L59" i="23" s="1"/>
  <c r="K58" i="23"/>
  <c r="J58" i="23"/>
  <c r="I58" i="23"/>
  <c r="H58" i="23"/>
  <c r="G58" i="23"/>
  <c r="G59" i="23" s="1"/>
  <c r="F58" i="23"/>
  <c r="F59" i="23" s="1"/>
  <c r="E58" i="23"/>
  <c r="D58" i="23"/>
  <c r="C58" i="23"/>
  <c r="Q47" i="23"/>
  <c r="G47" i="23"/>
  <c r="Q46" i="23"/>
  <c r="P46" i="23"/>
  <c r="O46" i="23"/>
  <c r="N46" i="23"/>
  <c r="M46" i="23"/>
  <c r="L46" i="23"/>
  <c r="L47" i="23" s="1"/>
  <c r="K46" i="23"/>
  <c r="J46" i="23"/>
  <c r="I46" i="23"/>
  <c r="H46" i="23"/>
  <c r="G46" i="23"/>
  <c r="F46" i="23"/>
  <c r="E46" i="23"/>
  <c r="D46" i="23"/>
  <c r="C46" i="23"/>
  <c r="Q35" i="23"/>
  <c r="G35" i="23"/>
  <c r="Q34" i="23"/>
  <c r="P34" i="23"/>
  <c r="O34" i="23"/>
  <c r="N34" i="23"/>
  <c r="M34" i="23"/>
  <c r="L34" i="23"/>
  <c r="L35" i="23" s="1"/>
  <c r="K34" i="23"/>
  <c r="J34" i="23"/>
  <c r="I34" i="23"/>
  <c r="H34" i="23"/>
  <c r="G34" i="23"/>
  <c r="F34" i="23"/>
  <c r="E34" i="23"/>
  <c r="D34" i="23"/>
  <c r="C34" i="23"/>
  <c r="Q24" i="23"/>
  <c r="G24" i="23"/>
  <c r="Q23" i="23"/>
  <c r="P23" i="23"/>
  <c r="P24" i="23" s="1"/>
  <c r="O23" i="23"/>
  <c r="N23" i="23"/>
  <c r="M23" i="23"/>
  <c r="L23" i="23"/>
  <c r="L24" i="23" s="1"/>
  <c r="K23" i="23"/>
  <c r="K24" i="23" s="1"/>
  <c r="J23" i="23"/>
  <c r="I23" i="23"/>
  <c r="H23" i="23"/>
  <c r="G23" i="23"/>
  <c r="F23" i="23"/>
  <c r="E23" i="23"/>
  <c r="D23" i="23"/>
  <c r="C23" i="23"/>
  <c r="L14" i="23"/>
  <c r="Q13" i="23"/>
  <c r="Q14" i="23" s="1"/>
  <c r="P13" i="23"/>
  <c r="P14" i="23" s="1"/>
  <c r="O13" i="23"/>
  <c r="N13" i="23"/>
  <c r="M13" i="23"/>
  <c r="L13" i="23"/>
  <c r="K13" i="23"/>
  <c r="K14" i="23" s="1"/>
  <c r="J13" i="23"/>
  <c r="I13" i="23"/>
  <c r="H13" i="23"/>
  <c r="G13" i="23"/>
  <c r="G14" i="23" s="1"/>
  <c r="F13" i="23"/>
  <c r="F14" i="23" s="1"/>
  <c r="E13" i="23"/>
  <c r="D13" i="23"/>
  <c r="C13" i="23"/>
  <c r="L59" i="22"/>
  <c r="Q58" i="22"/>
  <c r="Q59" i="22" s="1"/>
  <c r="P58" i="22"/>
  <c r="O58" i="22"/>
  <c r="N58" i="22"/>
  <c r="M58" i="22"/>
  <c r="L58" i="22"/>
  <c r="K58" i="22"/>
  <c r="J58" i="22"/>
  <c r="I58" i="22"/>
  <c r="H58" i="22"/>
  <c r="G58" i="22"/>
  <c r="G59" i="22" s="1"/>
  <c r="F58" i="22"/>
  <c r="E58" i="22"/>
  <c r="D58" i="22"/>
  <c r="C58" i="22"/>
  <c r="O49" i="22"/>
  <c r="E49" i="22"/>
  <c r="Q48" i="22"/>
  <c r="Q49" i="22" s="1"/>
  <c r="P48" i="22"/>
  <c r="O48" i="22"/>
  <c r="N48" i="22"/>
  <c r="M48" i="22"/>
  <c r="L48" i="22"/>
  <c r="L49" i="22" s="1"/>
  <c r="K48" i="22"/>
  <c r="J48" i="22"/>
  <c r="J49" i="22" s="1"/>
  <c r="I48" i="22"/>
  <c r="H48" i="22"/>
  <c r="G48" i="22"/>
  <c r="G49" i="22" s="1"/>
  <c r="F48" i="22"/>
  <c r="E48" i="22"/>
  <c r="D48" i="22"/>
  <c r="C48" i="22"/>
  <c r="Q36" i="22"/>
  <c r="Q37" i="22" s="1"/>
  <c r="P36" i="22"/>
  <c r="O36" i="22"/>
  <c r="N36" i="22"/>
  <c r="M36" i="22"/>
  <c r="L36" i="22"/>
  <c r="L37" i="22" s="1"/>
  <c r="K36" i="22"/>
  <c r="J36" i="22"/>
  <c r="I36" i="22"/>
  <c r="H36" i="22"/>
  <c r="G36" i="22"/>
  <c r="G37" i="22" s="1"/>
  <c r="F36" i="22"/>
  <c r="F37" i="22" s="1"/>
  <c r="E36" i="22"/>
  <c r="E37" i="22" s="1"/>
  <c r="D36" i="22"/>
  <c r="D37" i="22" s="1"/>
  <c r="C36" i="22"/>
  <c r="L26" i="22"/>
  <c r="Q25" i="22"/>
  <c r="Q26" i="22" s="1"/>
  <c r="P25" i="22"/>
  <c r="O25" i="22"/>
  <c r="N25" i="22"/>
  <c r="M25" i="22"/>
  <c r="L25" i="22"/>
  <c r="K25" i="22"/>
  <c r="J25" i="22"/>
  <c r="I25" i="22"/>
  <c r="H25" i="22"/>
  <c r="G25" i="22"/>
  <c r="G26" i="22" s="1"/>
  <c r="F25" i="22"/>
  <c r="E25" i="22"/>
  <c r="D25" i="22"/>
  <c r="C25" i="22"/>
  <c r="Q13" i="22"/>
  <c r="Q14" i="22" s="1"/>
  <c r="P13" i="22"/>
  <c r="O13" i="22"/>
  <c r="N13" i="22"/>
  <c r="M13" i="22"/>
  <c r="L13" i="22"/>
  <c r="L14" i="22" s="1"/>
  <c r="K13" i="22"/>
  <c r="J13" i="22"/>
  <c r="I13" i="22"/>
  <c r="H13" i="22"/>
  <c r="G13" i="22"/>
  <c r="G14" i="22" s="1"/>
  <c r="F13" i="22"/>
  <c r="F14" i="22" s="1"/>
  <c r="E13" i="22"/>
  <c r="D13" i="22"/>
  <c r="C13" i="22"/>
  <c r="J25" i="29" l="1"/>
  <c r="H48" i="29"/>
  <c r="P14" i="28"/>
  <c r="J25" i="25"/>
  <c r="H48" i="25"/>
  <c r="P14" i="22"/>
  <c r="D40" i="16" l="1"/>
  <c r="E40" i="16"/>
  <c r="F40" i="16"/>
  <c r="D35" i="16"/>
  <c r="E35" i="16"/>
  <c r="F35" i="16"/>
  <c r="D20" i="16"/>
  <c r="E20" i="16"/>
  <c r="F20" i="16"/>
  <c r="D12" i="16"/>
  <c r="E12" i="16"/>
  <c r="F12" i="16"/>
  <c r="H31" i="16" l="1"/>
  <c r="H32" i="16"/>
  <c r="E32" i="16"/>
  <c r="I34" i="16"/>
  <c r="F34" i="16"/>
  <c r="G34" i="16"/>
  <c r="E31" i="16"/>
  <c r="G33" i="16"/>
  <c r="D33" i="16" l="1"/>
  <c r="F33" i="16"/>
  <c r="H30" i="16"/>
  <c r="E30" i="16"/>
  <c r="I31" i="16"/>
  <c r="D34" i="16"/>
  <c r="I33" i="16"/>
  <c r="G30" i="16"/>
  <c r="F31" i="16"/>
  <c r="G31" i="16"/>
  <c r="D31" i="16"/>
  <c r="F32" i="16"/>
  <c r="I32" i="16"/>
  <c r="E34" i="16"/>
  <c r="F30" i="16"/>
  <c r="D30" i="16"/>
  <c r="D32" i="16"/>
  <c r="G32" i="16"/>
  <c r="E33" i="16"/>
  <c r="H33" i="16"/>
  <c r="H34" i="16"/>
  <c r="I30" i="16"/>
  <c r="I28" i="16" l="1"/>
  <c r="I43" i="16"/>
  <c r="F28" i="16"/>
  <c r="I24" i="16"/>
  <c r="F24" i="16"/>
  <c r="G24" i="16"/>
  <c r="D24" i="16"/>
  <c r="H44" i="16"/>
  <c r="E44" i="16"/>
  <c r="I27" i="16"/>
  <c r="E41" i="16"/>
  <c r="I42" i="16"/>
  <c r="F42" i="16"/>
  <c r="G42" i="16"/>
  <c r="D42" i="16"/>
  <c r="F37" i="16"/>
  <c r="F29" i="16"/>
  <c r="I29" i="16"/>
  <c r="G40" i="16"/>
  <c r="I40" i="16"/>
  <c r="H40" i="16"/>
  <c r="H42" i="16"/>
  <c r="G43" i="16"/>
  <c r="G35" i="16"/>
  <c r="I35" i="16"/>
  <c r="D37" i="16"/>
  <c r="G37" i="16"/>
  <c r="G38" i="16"/>
  <c r="D38" i="16"/>
  <c r="E39" i="16"/>
  <c r="H39" i="16"/>
  <c r="H35" i="16"/>
  <c r="I37" i="16"/>
  <c r="I38" i="16"/>
  <c r="F38" i="16"/>
  <c r="F43" i="16" l="1"/>
  <c r="H25" i="16"/>
  <c r="E25" i="16"/>
  <c r="F25" i="16"/>
  <c r="D25" i="16"/>
  <c r="I25" i="16"/>
  <c r="G25" i="16"/>
  <c r="H41" i="16"/>
  <c r="I41" i="16"/>
  <c r="E42" i="16"/>
  <c r="D27" i="16"/>
  <c r="G41" i="16"/>
  <c r="H43" i="16"/>
  <c r="E43" i="16"/>
  <c r="F41" i="16"/>
  <c r="E36" i="16"/>
  <c r="F26" i="16"/>
  <c r="E26" i="16"/>
  <c r="G26" i="16"/>
  <c r="D26" i="16"/>
  <c r="H29" i="16"/>
  <c r="F27" i="16"/>
  <c r="G29" i="16"/>
  <c r="E29" i="16"/>
  <c r="H28" i="16"/>
  <c r="E28" i="16"/>
  <c r="G28" i="16"/>
  <c r="D29" i="16"/>
  <c r="D28" i="16"/>
  <c r="G27" i="16"/>
  <c r="H24" i="16"/>
  <c r="E24" i="16"/>
  <c r="I44" i="16"/>
  <c r="F44" i="16"/>
  <c r="G44" i="16"/>
  <c r="D44" i="16"/>
  <c r="H27" i="16"/>
  <c r="E27" i="16"/>
  <c r="D43" i="16"/>
  <c r="D41" i="16"/>
  <c r="D39" i="16"/>
  <c r="G39" i="16"/>
  <c r="H37" i="16"/>
  <c r="E37" i="16"/>
  <c r="F36" i="16"/>
  <c r="I36" i="16"/>
  <c r="H38" i="16"/>
  <c r="E38" i="16"/>
  <c r="F39" i="16"/>
  <c r="I39" i="16"/>
  <c r="D36" i="16"/>
  <c r="G36" i="16"/>
  <c r="H36" i="16"/>
  <c r="H26" i="16" l="1"/>
  <c r="I26" i="16"/>
  <c r="H12" i="16" l="1"/>
  <c r="I12" i="16"/>
  <c r="G12" i="16"/>
  <c r="H10" i="16" l="1"/>
  <c r="E10" i="16"/>
  <c r="I10" i="16"/>
  <c r="F10" i="16"/>
  <c r="G10" i="16"/>
  <c r="D10" i="16"/>
  <c r="G13" i="16"/>
  <c r="H14" i="16"/>
  <c r="I13" i="16"/>
  <c r="H11" i="16"/>
  <c r="G11" i="16"/>
  <c r="E11" i="16"/>
  <c r="I11" i="16"/>
  <c r="D13" i="16"/>
  <c r="F13" i="16"/>
  <c r="E14" i="16"/>
  <c r="D11" i="16"/>
  <c r="E13" i="16"/>
  <c r="H13" i="16"/>
  <c r="G14" i="16"/>
  <c r="D14" i="16"/>
  <c r="F14" i="16"/>
  <c r="I14" i="16"/>
  <c r="F11" i="16"/>
  <c r="G22" i="16" l="1"/>
  <c r="D22" i="16"/>
  <c r="I22" i="16"/>
  <c r="F22" i="16"/>
  <c r="H22" i="16"/>
  <c r="E22" i="16"/>
  <c r="H19" i="16"/>
  <c r="E19" i="16"/>
  <c r="G19" i="16"/>
  <c r="D19" i="16"/>
  <c r="I19" i="16"/>
  <c r="F19" i="16"/>
  <c r="H17" i="16"/>
  <c r="E17" i="16"/>
  <c r="G17" i="16"/>
  <c r="D17" i="16"/>
  <c r="I17" i="16"/>
  <c r="F17" i="16"/>
  <c r="F15" i="16" l="1"/>
  <c r="I15" i="16"/>
  <c r="E15" i="16"/>
  <c r="H15" i="16"/>
  <c r="D15" i="16"/>
  <c r="G15" i="16"/>
  <c r="H16" i="16"/>
  <c r="E16" i="16"/>
  <c r="F16" i="16"/>
  <c r="I16" i="16"/>
  <c r="D16" i="16"/>
  <c r="G16" i="16"/>
  <c r="I21" i="16"/>
  <c r="H21" i="16"/>
  <c r="G21" i="16"/>
  <c r="F21" i="16"/>
  <c r="E21" i="16"/>
  <c r="D21" i="16"/>
  <c r="I18" i="16"/>
  <c r="I23" i="16"/>
  <c r="I20" i="16"/>
  <c r="G23" i="16"/>
  <c r="G20" i="16"/>
  <c r="H23" i="16"/>
  <c r="E23" i="16"/>
  <c r="H20" i="16"/>
  <c r="F23" i="16"/>
  <c r="D23" i="16"/>
  <c r="H18" i="16"/>
  <c r="E18" i="16"/>
  <c r="G18" i="16"/>
  <c r="F18" i="16"/>
  <c r="D18" i="16"/>
  <c r="G7" i="16" l="1"/>
  <c r="D7" i="16"/>
  <c r="F7" i="16"/>
  <c r="I7" i="16"/>
  <c r="H7" i="16"/>
  <c r="E7" i="16"/>
  <c r="I6" i="16" l="1"/>
  <c r="H6" i="16"/>
  <c r="G6" i="16"/>
  <c r="E8" i="16" l="1"/>
  <c r="D6" i="16"/>
  <c r="F6" i="16"/>
  <c r="H8" i="16"/>
  <c r="F5" i="16"/>
  <c r="I5" i="16"/>
  <c r="G5" i="16"/>
  <c r="D5" i="16"/>
  <c r="H5" i="16"/>
  <c r="E5" i="16"/>
  <c r="E6" i="16"/>
  <c r="D9" i="16" l="1"/>
  <c r="G8" i="16"/>
  <c r="D8" i="16"/>
  <c r="G9" i="16"/>
  <c r="E9" i="16"/>
  <c r="I9" i="16"/>
  <c r="I8" i="16"/>
  <c r="F8" i="16"/>
  <c r="H9" i="16"/>
  <c r="F9" i="16"/>
</calcChain>
</file>

<file path=xl/sharedStrings.xml><?xml version="1.0" encoding="utf-8"?>
<sst xmlns="http://schemas.openxmlformats.org/spreadsheetml/2006/main" count="1792" uniqueCount="240">
  <si>
    <t>Наименование блюд</t>
  </si>
  <si>
    <t>Выход блюда, г</t>
  </si>
  <si>
    <t>Ингредиенты блюда</t>
  </si>
  <si>
    <t>Цена</t>
  </si>
  <si>
    <t>Брутто, г</t>
  </si>
  <si>
    <t>Нетто,г</t>
  </si>
  <si>
    <t xml:space="preserve">Стоимость набора сырья </t>
  </si>
  <si>
    <t>11-15 лет</t>
  </si>
  <si>
    <t xml:space="preserve">16-18 лет </t>
  </si>
  <si>
    <t>1-й день</t>
  </si>
  <si>
    <t>морковь</t>
  </si>
  <si>
    <t>лук репчатый</t>
  </si>
  <si>
    <t xml:space="preserve">масло растительное </t>
  </si>
  <si>
    <t>7-10 лет</t>
  </si>
  <si>
    <t xml:space="preserve">масло сливочное </t>
  </si>
  <si>
    <t xml:space="preserve">Расчет стоимости рациона питания </t>
  </si>
  <si>
    <t>день недели</t>
  </si>
  <si>
    <t xml:space="preserve">1 неделя </t>
  </si>
  <si>
    <t>Понедельник</t>
  </si>
  <si>
    <t>Вторник</t>
  </si>
  <si>
    <t>Среда</t>
  </si>
  <si>
    <t>Четверг</t>
  </si>
  <si>
    <t>Пятница</t>
  </si>
  <si>
    <t>без НДС</t>
  </si>
  <si>
    <t>60</t>
  </si>
  <si>
    <t>80</t>
  </si>
  <si>
    <t>100</t>
  </si>
  <si>
    <t>помидоры свежие</t>
  </si>
  <si>
    <t>йодированная соль</t>
  </si>
  <si>
    <t>лето-осень</t>
  </si>
  <si>
    <t>Напиток из шиповника</t>
  </si>
  <si>
    <t xml:space="preserve">шиповник </t>
  </si>
  <si>
    <t xml:space="preserve">сахар </t>
  </si>
  <si>
    <t>3-й день</t>
  </si>
  <si>
    <t xml:space="preserve">лук репчатый </t>
  </si>
  <si>
    <t xml:space="preserve">морковь </t>
  </si>
  <si>
    <t>Компот из свежих яблок</t>
  </si>
  <si>
    <t>яблоки свежие</t>
  </si>
  <si>
    <t>сахар</t>
  </si>
  <si>
    <t>4-й день</t>
  </si>
  <si>
    <t>картофель</t>
  </si>
  <si>
    <t xml:space="preserve"> лук репчатый</t>
  </si>
  <si>
    <t xml:space="preserve">лимон </t>
  </si>
  <si>
    <t>Компот из сухофруктов с сахаром</t>
  </si>
  <si>
    <t>сухофрукты</t>
  </si>
  <si>
    <t>5-й день</t>
  </si>
  <si>
    <t>200</t>
  </si>
  <si>
    <t>220</t>
  </si>
  <si>
    <t>250</t>
  </si>
  <si>
    <t>2-й день</t>
  </si>
  <si>
    <t>Напиток Денсаулык</t>
  </si>
  <si>
    <t>яблоко</t>
  </si>
  <si>
    <t xml:space="preserve">рис </t>
  </si>
  <si>
    <t>филе курицы</t>
  </si>
  <si>
    <t>Какао с молоком</t>
  </si>
  <si>
    <t>какао-порошок</t>
  </si>
  <si>
    <t>молоко</t>
  </si>
  <si>
    <t>горох лушеный</t>
  </si>
  <si>
    <t>томатная паста</t>
  </si>
  <si>
    <t xml:space="preserve">чеснок </t>
  </si>
  <si>
    <t xml:space="preserve">капуста белокочанная </t>
  </si>
  <si>
    <t>молоко 2,5%</t>
  </si>
  <si>
    <t>пшеничный хлеб</t>
  </si>
  <si>
    <t xml:space="preserve">филе минтая </t>
  </si>
  <si>
    <t>сухари панировочные</t>
  </si>
  <si>
    <t xml:space="preserve">Салат с морковь с сыром </t>
  </si>
  <si>
    <t xml:space="preserve">огурцы свежий </t>
  </si>
  <si>
    <t xml:space="preserve">Яблоки  </t>
  </si>
  <si>
    <t xml:space="preserve">Чай каркаде </t>
  </si>
  <si>
    <t xml:space="preserve">каркаде </t>
  </si>
  <si>
    <t xml:space="preserve">гречневая крупа </t>
  </si>
  <si>
    <t xml:space="preserve">молоко </t>
  </si>
  <si>
    <t xml:space="preserve">картофель </t>
  </si>
  <si>
    <t>Картофельно-морковное пюре</t>
  </si>
  <si>
    <t xml:space="preserve">Соус молочно-томатный </t>
  </si>
  <si>
    <t xml:space="preserve">мука 1сорт </t>
  </si>
  <si>
    <t xml:space="preserve">мука 1 сорт </t>
  </si>
  <si>
    <t xml:space="preserve">сметана </t>
  </si>
  <si>
    <t xml:space="preserve">томатная паста </t>
  </si>
  <si>
    <t>макароны</t>
  </si>
  <si>
    <t xml:space="preserve">Морковь </t>
  </si>
  <si>
    <t xml:space="preserve">сыр полутвердый </t>
  </si>
  <si>
    <t xml:space="preserve">Палочки из моркови и огурца </t>
  </si>
  <si>
    <t xml:space="preserve">зелень </t>
  </si>
  <si>
    <t xml:space="preserve">свекла </t>
  </si>
  <si>
    <t>сладкий перец</t>
  </si>
  <si>
    <t xml:space="preserve">лавровый лист </t>
  </si>
  <si>
    <t xml:space="preserve">4 неделя </t>
  </si>
  <si>
    <t>2 неделя</t>
  </si>
  <si>
    <t>3 неделя</t>
  </si>
  <si>
    <t xml:space="preserve">Ленивые голубцы с говядиной </t>
  </si>
  <si>
    <t xml:space="preserve">мука пшеничная 1 сорт </t>
  </si>
  <si>
    <t xml:space="preserve">Куриная грудка с овощами </t>
  </si>
  <si>
    <t>огурец свежий</t>
  </si>
  <si>
    <t xml:space="preserve">Соус сметанный </t>
  </si>
  <si>
    <t xml:space="preserve"> Макароны отварные </t>
  </si>
  <si>
    <t xml:space="preserve">макаронные изделия </t>
  </si>
  <si>
    <t>яйцо куриное</t>
  </si>
  <si>
    <t>Напиток лимонный</t>
  </si>
  <si>
    <t xml:space="preserve">зима-весна </t>
  </si>
  <si>
    <t>1 неделя</t>
  </si>
  <si>
    <t xml:space="preserve">филе курицы </t>
  </si>
  <si>
    <t xml:space="preserve">Салат из варенных овощей </t>
  </si>
  <si>
    <t>свекла</t>
  </si>
  <si>
    <t xml:space="preserve">2 неделя </t>
  </si>
  <si>
    <t>1неделя</t>
  </si>
  <si>
    <t>3неделя</t>
  </si>
  <si>
    <t>4неделя</t>
  </si>
  <si>
    <t xml:space="preserve">5-й день </t>
  </si>
  <si>
    <t xml:space="preserve">Стоимость готового блюда </t>
  </si>
  <si>
    <t>Хлеб ржано-пшеничный\пшеничный</t>
  </si>
  <si>
    <t xml:space="preserve">3 неделя </t>
  </si>
  <si>
    <t xml:space="preserve">зеленый горошек </t>
  </si>
  <si>
    <t>300</t>
  </si>
  <si>
    <t xml:space="preserve">Суп рисовый с мясом </t>
  </si>
  <si>
    <t xml:space="preserve">Борщ с мясом </t>
  </si>
  <si>
    <t xml:space="preserve">Суп с макоронными изделиями и  мясом </t>
  </si>
  <si>
    <t xml:space="preserve">Суп гороховый с  мясом </t>
  </si>
  <si>
    <t xml:space="preserve">сухари хлебные </t>
  </si>
  <si>
    <t>Плов из птицы</t>
  </si>
  <si>
    <t xml:space="preserve">Нарезка из помидоров, огурцов и сыра </t>
  </si>
  <si>
    <t xml:space="preserve">сыр твердый </t>
  </si>
  <si>
    <t xml:space="preserve">Салат витаминный </t>
  </si>
  <si>
    <t xml:space="preserve">Котлеты из говядины </t>
  </si>
  <si>
    <t xml:space="preserve">Биточки рыбные </t>
  </si>
  <si>
    <t xml:space="preserve">Подгарнировка  </t>
  </si>
  <si>
    <t xml:space="preserve">булочка бутербродная с сыром </t>
  </si>
  <si>
    <t xml:space="preserve">мука пшеничная высшего сорта </t>
  </si>
  <si>
    <t>мука пшеничная высшего сорта (на подпыл)</t>
  </si>
  <si>
    <t>масло сливочное</t>
  </si>
  <si>
    <t>дрожжи прессованные</t>
  </si>
  <si>
    <t xml:space="preserve">соль йодированная </t>
  </si>
  <si>
    <t xml:space="preserve">ванилин </t>
  </si>
  <si>
    <t xml:space="preserve">яйцо </t>
  </si>
  <si>
    <t xml:space="preserve">Жаркое по домашнему из птицы </t>
  </si>
  <si>
    <t xml:space="preserve">Поджарка из птицы </t>
  </si>
  <si>
    <t xml:space="preserve">Рис рассыпчатый с овощами </t>
  </si>
  <si>
    <t xml:space="preserve"> крупа рисовая</t>
  </si>
  <si>
    <t>Котлеты  рыбные</t>
  </si>
  <si>
    <t xml:space="preserve">Салат из белокачанной  капусты и яблок  </t>
  </si>
  <si>
    <t xml:space="preserve">булочка с творогом </t>
  </si>
  <si>
    <t xml:space="preserve">творог </t>
  </si>
  <si>
    <t xml:space="preserve">Рагу из птицы </t>
  </si>
  <si>
    <t xml:space="preserve">Котлеты говяжьй </t>
  </si>
  <si>
    <t xml:space="preserve">Салат морковь с яблоком  </t>
  </si>
  <si>
    <t xml:space="preserve">Гречка рассыпчатый с овощами </t>
  </si>
  <si>
    <t xml:space="preserve"> крупа гречневая </t>
  </si>
  <si>
    <t>Шнищель из птицы</t>
  </si>
  <si>
    <t xml:space="preserve">Гречка рассыпчатая </t>
  </si>
  <si>
    <t xml:space="preserve">Рыба тушенная с овощами в сметанном соусе </t>
  </si>
  <si>
    <t>зима-весна</t>
  </si>
  <si>
    <t>Салат из капусты белокочанной и яблок</t>
  </si>
  <si>
    <t xml:space="preserve">Салат морковь с сыром </t>
  </si>
  <si>
    <t xml:space="preserve">Винегрет овощной  </t>
  </si>
  <si>
    <t xml:space="preserve"> говядина мякоть </t>
  </si>
  <si>
    <t>говядина мякоть</t>
  </si>
  <si>
    <t xml:space="preserve"> говядина мякоть</t>
  </si>
  <si>
    <t xml:space="preserve">говядина мякоть </t>
  </si>
  <si>
    <t>Паста Болоньезе из птицы</t>
  </si>
  <si>
    <t>Филе курицы</t>
  </si>
  <si>
    <t xml:space="preserve">горошек зеленный замороженный </t>
  </si>
  <si>
    <t>Сезон: лето-осень</t>
  </si>
  <si>
    <t>1 неделя 1 день</t>
  </si>
  <si>
    <t>№ ТК</t>
  </si>
  <si>
    <t>Возраст 7-10 лет</t>
  </si>
  <si>
    <t>Возраст 11-15 лет</t>
  </si>
  <si>
    <t>Возраст 16-18 лет</t>
  </si>
  <si>
    <t>Наименование блюда</t>
  </si>
  <si>
    <t>Выход, г</t>
  </si>
  <si>
    <t>Б, г</t>
  </si>
  <si>
    <t>Ж, г</t>
  </si>
  <si>
    <t>У, г</t>
  </si>
  <si>
    <t>ккал</t>
  </si>
  <si>
    <t>Яблоки</t>
  </si>
  <si>
    <t xml:space="preserve">Хлеб ржано-пшеничный/ пшеничный </t>
  </si>
  <si>
    <t>Всего</t>
  </si>
  <si>
    <t>Всего, %</t>
  </si>
  <si>
    <t>1 неделя 2 день</t>
  </si>
  <si>
    <t>Котлеты из говядины</t>
  </si>
  <si>
    <t xml:space="preserve">Хлеб ржано-пшеничный/пшеничный </t>
  </si>
  <si>
    <t>Соус сметаный</t>
  </si>
  <si>
    <t>макароны отварные</t>
  </si>
  <si>
    <t>1 неделя 3 день</t>
  </si>
  <si>
    <t>Куринная грудка с овощами</t>
  </si>
  <si>
    <t>1 неделя 4 день</t>
  </si>
  <si>
    <t>Биточки рыбные</t>
  </si>
  <si>
    <t>Подгарнировка горошек зеленный</t>
  </si>
  <si>
    <t>1 неделя 5  день</t>
  </si>
  <si>
    <t>Борщ с мясом</t>
  </si>
  <si>
    <t>Булочка бутербродная с сыром</t>
  </si>
  <si>
    <t xml:space="preserve">Компот из свежих яблок </t>
  </si>
  <si>
    <t>Примечание: Всего, % - энергоценность указана в процентах от суточной калорийности, содержание белков, жиров,</t>
  </si>
  <si>
    <t>углеводов - в процентах от калорийности приема пищи</t>
  </si>
  <si>
    <t xml:space="preserve">Сезон: лето-осень </t>
  </si>
  <si>
    <t>2 неделя 1 день</t>
  </si>
  <si>
    <t>Возраст 11-14 лет</t>
  </si>
  <si>
    <t>Возраст 15-18 лет</t>
  </si>
  <si>
    <t>Поджарка из птицы</t>
  </si>
  <si>
    <t>Рис рассыпчатый с овощами</t>
  </si>
  <si>
    <t>Яблоко</t>
  </si>
  <si>
    <t>Хлеб ржано-пшеничный</t>
  </si>
  <si>
    <t>2 неделя 2 день</t>
  </si>
  <si>
    <t>Соус сметанный</t>
  </si>
  <si>
    <t>2 неделя 3 день</t>
  </si>
  <si>
    <t>Салат с морковью с сыром</t>
  </si>
  <si>
    <t>Жаркое по домашнему из птицы</t>
  </si>
  <si>
    <t>2 неделя 4 день</t>
  </si>
  <si>
    <t>Котлеты рыбные</t>
  </si>
  <si>
    <t>Макароны отварные</t>
  </si>
  <si>
    <t>-</t>
  </si>
  <si>
    <t>2 неделя 5  день</t>
  </si>
  <si>
    <t>Булочка с творогом</t>
  </si>
  <si>
    <t>3 неделя 1 день</t>
  </si>
  <si>
    <t>Салат морковь с яблоками</t>
  </si>
  <si>
    <t>Хлеб ржано-пшеничный/пшеничный</t>
  </si>
  <si>
    <t>3 неделя 2 день</t>
  </si>
  <si>
    <t>3 неделя 3 день</t>
  </si>
  <si>
    <t>Салат из варенных овощей</t>
  </si>
  <si>
    <t>Суп рисовый с мясом</t>
  </si>
  <si>
    <t>3 неделя 4 день</t>
  </si>
  <si>
    <t>3 неделя 5  день</t>
  </si>
  <si>
    <t>Рагу из птицы</t>
  </si>
  <si>
    <t>4 неделя 1 день</t>
  </si>
  <si>
    <t xml:space="preserve">Палочки из моркови и огурца 
</t>
  </si>
  <si>
    <t>4 неделя 2 день</t>
  </si>
  <si>
    <t>4 неделя 3 день</t>
  </si>
  <si>
    <t>Шницель из птицы</t>
  </si>
  <si>
    <t>Гречка рассыпчатая</t>
  </si>
  <si>
    <t>4 неделя 4 день</t>
  </si>
  <si>
    <t>4 неделя 5  день</t>
  </si>
  <si>
    <t>Суп с макоронными изделиями и  мясом</t>
  </si>
  <si>
    <t>Сезон: зима-весна</t>
  </si>
  <si>
    <t xml:space="preserve">Сезон: зима-весна </t>
  </si>
  <si>
    <t>Утверждаю</t>
  </si>
  <si>
    <t>Нуринского района"</t>
  </si>
  <si>
    <t>Типовое перспективное школьное меню в организациях образования Нуринского района на 2025-2026 учебный год</t>
  </si>
  <si>
    <t>____________ 2025г</t>
  </si>
  <si>
    <t>зима -весна</t>
  </si>
  <si>
    <t>Директор КГУ" Нуринская ОШ"</t>
  </si>
  <si>
    <t>____________С.К.Бердешова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</si>
</sst>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-;\-* #,##0.00_-;_-* &quot;-&quot;??_-;_-@_-"/>
    <numFmt numFmtId="165" formatCode="0.0"/>
    <numFmt numFmtId="166" formatCode="_-* #,##0.00&quot;р.&quot;_-;\-* #,##0.00&quot;р.&quot;_-;_-* &quot;-&quot;??&quot;р.&quot;_-;_-@_-"/>
    <numFmt numFmtId="167" formatCode="0.0%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Times New Roman"/>
      <family val="1"/>
      <charset val="204"/>
    </font>
    <font>
      <sz val="8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name val="Calibri"/>
      <family val="2"/>
      <charset val="204"/>
    </font>
    <font>
      <sz val="10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0"/>
        <bgColor rgb="FF95B3D7"/>
      </patternFill>
    </fill>
    <fill>
      <patternFill patternType="solid">
        <fgColor theme="0"/>
        <bgColor rgb="FFFFFF00"/>
      </patternFill>
    </fill>
  </fills>
  <borders count="5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3">
    <xf numFmtId="0" fontId="0" fillId="0" borderId="0"/>
    <xf numFmtId="164" fontId="10" fillId="0" borderId="0" applyFont="0" applyFill="0" applyBorder="0" applyAlignment="0" applyProtection="0"/>
    <xf numFmtId="0" fontId="1" fillId="0" borderId="0"/>
  </cellStyleXfs>
  <cellXfs count="542">
    <xf numFmtId="0" fontId="0" fillId="0" borderId="0" xfId="0"/>
    <xf numFmtId="0" fontId="2" fillId="2" borderId="0" xfId="0" applyFont="1" applyFill="1"/>
    <xf numFmtId="0" fontId="9" fillId="0" borderId="0" xfId="0" applyFont="1"/>
    <xf numFmtId="0" fontId="9" fillId="2" borderId="0" xfId="0" applyFont="1" applyFill="1"/>
    <xf numFmtId="0" fontId="2" fillId="0" borderId="0" xfId="0" applyFont="1"/>
    <xf numFmtId="0" fontId="7" fillId="2" borderId="24" xfId="0" applyFont="1" applyFill="1" applyBorder="1" applyAlignment="1">
      <alignment horizontal="center" vertical="center" wrapText="1"/>
    </xf>
    <xf numFmtId="0" fontId="5" fillId="0" borderId="2" xfId="0" applyFont="1" applyBorder="1"/>
    <xf numFmtId="2" fontId="6" fillId="2" borderId="2" xfId="0" applyNumberFormat="1" applyFont="1" applyFill="1" applyBorder="1" applyAlignment="1">
      <alignment horizontal="center" vertical="center" wrapText="1"/>
    </xf>
    <xf numFmtId="0" fontId="5" fillId="0" borderId="13" xfId="0" applyFont="1" applyBorder="1"/>
    <xf numFmtId="0" fontId="7" fillId="2" borderId="9" xfId="0" applyFont="1" applyFill="1" applyBorder="1" applyAlignment="1">
      <alignment horizontal="center" vertical="center" wrapText="1"/>
    </xf>
    <xf numFmtId="0" fontId="5" fillId="0" borderId="0" xfId="0" applyFont="1"/>
    <xf numFmtId="0" fontId="2" fillId="0" borderId="0" xfId="0" applyFont="1" applyFill="1"/>
    <xf numFmtId="0" fontId="9" fillId="0" borderId="0" xfId="0" applyFont="1" applyFill="1"/>
    <xf numFmtId="0" fontId="6" fillId="0" borderId="0" xfId="0" applyFont="1" applyFill="1"/>
    <xf numFmtId="0" fontId="6" fillId="0" borderId="0" xfId="0" applyFont="1" applyFill="1" applyAlignment="1">
      <alignment horizontal="center"/>
    </xf>
    <xf numFmtId="0" fontId="7" fillId="0" borderId="0" xfId="0" applyFont="1" applyFill="1"/>
    <xf numFmtId="0" fontId="6" fillId="0" borderId="5" xfId="0" applyFont="1" applyFill="1" applyBorder="1" applyAlignment="1">
      <alignment horizontal="left" vertical="center" wrapText="1"/>
    </xf>
    <xf numFmtId="2" fontId="6" fillId="0" borderId="5" xfId="0" applyNumberFormat="1" applyFont="1" applyFill="1" applyBorder="1" applyAlignment="1">
      <alignment horizontal="center" vertical="center" wrapText="1"/>
    </xf>
    <xf numFmtId="164" fontId="6" fillId="0" borderId="2" xfId="1" applyNumberFormat="1" applyFont="1" applyFill="1" applyBorder="1" applyAlignment="1">
      <alignment vertical="center" wrapText="1"/>
    </xf>
    <xf numFmtId="0" fontId="6" fillId="0" borderId="13" xfId="0" applyFont="1" applyFill="1" applyBorder="1" applyAlignment="1">
      <alignment vertical="top" wrapText="1"/>
    </xf>
    <xf numFmtId="1" fontId="6" fillId="0" borderId="13" xfId="0" applyNumberFormat="1" applyFont="1" applyFill="1" applyBorder="1" applyAlignment="1">
      <alignment horizontal="center" vertical="center"/>
    </xf>
    <xf numFmtId="0" fontId="6" fillId="0" borderId="2" xfId="0" applyFont="1" applyFill="1" applyBorder="1"/>
    <xf numFmtId="1" fontId="6" fillId="0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/>
    <xf numFmtId="165" fontId="6" fillId="0" borderId="2" xfId="0" applyNumberFormat="1" applyFont="1" applyFill="1" applyBorder="1" applyAlignment="1">
      <alignment horizontal="center" vertical="center"/>
    </xf>
    <xf numFmtId="0" fontId="6" fillId="0" borderId="6" xfId="0" applyFont="1" applyFill="1" applyBorder="1" applyAlignment="1">
      <alignment vertical="center" wrapText="1"/>
    </xf>
    <xf numFmtId="0" fontId="6" fillId="0" borderId="2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wrapText="1"/>
    </xf>
    <xf numFmtId="0" fontId="6" fillId="0" borderId="15" xfId="0" applyFont="1" applyFill="1" applyBorder="1" applyAlignment="1">
      <alignment horizontal="center"/>
    </xf>
    <xf numFmtId="0" fontId="6" fillId="0" borderId="15" xfId="0" applyFont="1" applyFill="1" applyBorder="1" applyAlignment="1">
      <alignment wrapText="1"/>
    </xf>
    <xf numFmtId="2" fontId="6" fillId="0" borderId="15" xfId="0" applyNumberFormat="1" applyFont="1" applyFill="1" applyBorder="1" applyAlignment="1">
      <alignment horizontal="center" vertical="center"/>
    </xf>
    <xf numFmtId="1" fontId="6" fillId="0" borderId="15" xfId="0" applyNumberFormat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left" vertical="top" wrapText="1"/>
    </xf>
    <xf numFmtId="1" fontId="6" fillId="0" borderId="5" xfId="0" applyNumberFormat="1" applyFont="1" applyFill="1" applyBorder="1" applyAlignment="1">
      <alignment horizontal="center" vertical="center"/>
    </xf>
    <xf numFmtId="0" fontId="0" fillId="0" borderId="0" xfId="0" applyFill="1"/>
    <xf numFmtId="0" fontId="6" fillId="0" borderId="2" xfId="0" applyFont="1" applyFill="1" applyBorder="1" applyAlignment="1">
      <alignment horizontal="left" vertical="top" wrapText="1"/>
    </xf>
    <xf numFmtId="0" fontId="6" fillId="0" borderId="11" xfId="0" applyFont="1" applyFill="1" applyBorder="1"/>
    <xf numFmtId="0" fontId="6" fillId="0" borderId="2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vertical="top"/>
    </xf>
    <xf numFmtId="0" fontId="6" fillId="0" borderId="2" xfId="0" applyFont="1" applyFill="1" applyBorder="1" applyAlignment="1">
      <alignment vertical="center"/>
    </xf>
    <xf numFmtId="0" fontId="6" fillId="0" borderId="15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/>
    </xf>
    <xf numFmtId="0" fontId="6" fillId="0" borderId="11" xfId="0" applyFont="1" applyFill="1" applyBorder="1" applyAlignment="1">
      <alignment horizontal="left"/>
    </xf>
    <xf numFmtId="2" fontId="9" fillId="0" borderId="0" xfId="0" applyNumberFormat="1" applyFont="1" applyFill="1" applyAlignment="1">
      <alignment horizontal="center"/>
    </xf>
    <xf numFmtId="0" fontId="6" fillId="0" borderId="6" xfId="0" applyFont="1" applyFill="1" applyBorder="1" applyAlignment="1">
      <alignment wrapText="1"/>
    </xf>
    <xf numFmtId="0" fontId="6" fillId="0" borderId="2" xfId="0" applyFont="1" applyFill="1" applyBorder="1" applyAlignment="1">
      <alignment horizontal="center"/>
    </xf>
    <xf numFmtId="0" fontId="6" fillId="0" borderId="2" xfId="0" applyFont="1" applyFill="1" applyBorder="1" applyAlignment="1">
      <alignment wrapText="1"/>
    </xf>
    <xf numFmtId="0" fontId="6" fillId="0" borderId="5" xfId="0" applyFont="1" applyFill="1" applyBorder="1"/>
    <xf numFmtId="2" fontId="6" fillId="0" borderId="5" xfId="0" applyNumberFormat="1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/>
    </xf>
    <xf numFmtId="0" fontId="9" fillId="0" borderId="5" xfId="0" applyFont="1" applyFill="1" applyBorder="1" applyAlignment="1">
      <alignment horizontal="center"/>
    </xf>
    <xf numFmtId="2" fontId="6" fillId="0" borderId="2" xfId="0" applyNumberFormat="1" applyFont="1" applyFill="1" applyBorder="1" applyAlignment="1">
      <alignment horizontal="center"/>
    </xf>
    <xf numFmtId="0" fontId="9" fillId="0" borderId="2" xfId="0" applyFont="1" applyFill="1" applyBorder="1" applyAlignment="1">
      <alignment horizontal="center"/>
    </xf>
    <xf numFmtId="1" fontId="6" fillId="0" borderId="2" xfId="0" applyNumberFormat="1" applyFont="1" applyFill="1" applyBorder="1" applyAlignment="1">
      <alignment horizontal="center"/>
    </xf>
    <xf numFmtId="165" fontId="9" fillId="0" borderId="2" xfId="0" applyNumberFormat="1" applyFont="1" applyFill="1" applyBorder="1" applyAlignment="1">
      <alignment horizontal="center"/>
    </xf>
    <xf numFmtId="0" fontId="2" fillId="0" borderId="2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wrapText="1"/>
    </xf>
    <xf numFmtId="165" fontId="9" fillId="0" borderId="2" xfId="0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/>
    <xf numFmtId="0" fontId="7" fillId="0" borderId="15" xfId="0" applyFont="1" applyFill="1" applyBorder="1" applyAlignment="1"/>
    <xf numFmtId="0" fontId="6" fillId="0" borderId="2" xfId="0" applyFont="1" applyFill="1" applyBorder="1" applyAlignment="1">
      <alignment vertical="top" wrapText="1"/>
    </xf>
    <xf numFmtId="165" fontId="6" fillId="0" borderId="2" xfId="0" applyNumberFormat="1" applyFont="1" applyFill="1" applyBorder="1" applyAlignment="1">
      <alignment horizontal="center"/>
    </xf>
    <xf numFmtId="0" fontId="6" fillId="0" borderId="2" xfId="0" applyFont="1" applyFill="1" applyBorder="1" applyAlignment="1">
      <alignment horizontal="left"/>
    </xf>
    <xf numFmtId="0" fontId="9" fillId="0" borderId="2" xfId="0" applyFont="1" applyFill="1" applyBorder="1"/>
    <xf numFmtId="0" fontId="2" fillId="0" borderId="9" xfId="0" applyFont="1" applyFill="1" applyBorder="1"/>
    <xf numFmtId="0" fontId="6" fillId="0" borderId="8" xfId="0" applyFont="1" applyFill="1" applyBorder="1" applyAlignment="1">
      <alignment wrapText="1"/>
    </xf>
    <xf numFmtId="0" fontId="6" fillId="0" borderId="9" xfId="0" applyFont="1" applyFill="1" applyBorder="1" applyAlignment="1">
      <alignment horizontal="center"/>
    </xf>
    <xf numFmtId="0" fontId="6" fillId="0" borderId="9" xfId="0" applyFont="1" applyFill="1" applyBorder="1" applyAlignment="1">
      <alignment wrapText="1"/>
    </xf>
    <xf numFmtId="1" fontId="6" fillId="0" borderId="9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top"/>
    </xf>
    <xf numFmtId="0" fontId="6" fillId="0" borderId="13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center" vertical="center"/>
    </xf>
    <xf numFmtId="2" fontId="9" fillId="0" borderId="2" xfId="0" applyNumberFormat="1" applyFont="1" applyFill="1" applyBorder="1" applyAlignment="1">
      <alignment horizontal="center"/>
    </xf>
    <xf numFmtId="0" fontId="6" fillId="2" borderId="5" xfId="0" applyFont="1" applyFill="1" applyBorder="1"/>
    <xf numFmtId="0" fontId="6" fillId="2" borderId="2" xfId="0" applyFont="1" applyFill="1" applyBorder="1"/>
    <xf numFmtId="0" fontId="2" fillId="2" borderId="2" xfId="0" applyFont="1" applyFill="1" applyBorder="1"/>
    <xf numFmtId="2" fontId="6" fillId="2" borderId="2" xfId="0" applyNumberFormat="1" applyFont="1" applyFill="1" applyBorder="1" applyAlignment="1">
      <alignment horizontal="center" vertical="center"/>
    </xf>
    <xf numFmtId="2" fontId="6" fillId="2" borderId="2" xfId="0" applyNumberFormat="1" applyFont="1" applyFill="1" applyBorder="1" applyAlignment="1">
      <alignment horizontal="center"/>
    </xf>
    <xf numFmtId="0" fontId="6" fillId="2" borderId="0" xfId="0" applyFont="1" applyFill="1"/>
    <xf numFmtId="0" fontId="6" fillId="2" borderId="0" xfId="0" applyFont="1" applyFill="1" applyAlignment="1">
      <alignment horizontal="center"/>
    </xf>
    <xf numFmtId="0" fontId="7" fillId="2" borderId="0" xfId="0" applyFont="1" applyFill="1"/>
    <xf numFmtId="1" fontId="6" fillId="2" borderId="2" xfId="0" applyNumberFormat="1" applyFont="1" applyFill="1" applyBorder="1" applyAlignment="1">
      <alignment horizontal="center" vertical="center"/>
    </xf>
    <xf numFmtId="1" fontId="6" fillId="2" borderId="2" xfId="0" applyNumberFormat="1" applyFont="1" applyFill="1" applyBorder="1" applyAlignment="1">
      <alignment horizontal="center"/>
    </xf>
    <xf numFmtId="165" fontId="6" fillId="2" borderId="2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/>
    </xf>
    <xf numFmtId="0" fontId="6" fillId="2" borderId="2" xfId="0" applyFont="1" applyFill="1" applyBorder="1" applyAlignment="1">
      <alignment horizontal="left" vertical="top"/>
    </xf>
    <xf numFmtId="0" fontId="6" fillId="2" borderId="2" xfId="0" applyFont="1" applyFill="1" applyBorder="1" applyAlignment="1">
      <alignment horizontal="left"/>
    </xf>
    <xf numFmtId="0" fontId="9" fillId="2" borderId="2" xfId="0" applyFont="1" applyFill="1" applyBorder="1" applyAlignment="1">
      <alignment horizontal="center"/>
    </xf>
    <xf numFmtId="0" fontId="6" fillId="2" borderId="6" xfId="0" applyFont="1" applyFill="1" applyBorder="1" applyAlignment="1">
      <alignment vertical="center" wrapText="1"/>
    </xf>
    <xf numFmtId="0" fontId="6" fillId="2" borderId="2" xfId="0" applyNumberFormat="1" applyFont="1" applyFill="1" applyBorder="1" applyAlignment="1">
      <alignment horizontal="center" vertical="center"/>
    </xf>
    <xf numFmtId="0" fontId="6" fillId="2" borderId="6" xfId="0" applyFont="1" applyFill="1" applyBorder="1" applyAlignment="1">
      <alignment wrapText="1"/>
    </xf>
    <xf numFmtId="0" fontId="6" fillId="2" borderId="2" xfId="0" applyFont="1" applyFill="1" applyBorder="1" applyAlignment="1">
      <alignment horizontal="center"/>
    </xf>
    <xf numFmtId="0" fontId="6" fillId="2" borderId="2" xfId="0" applyFont="1" applyFill="1" applyBorder="1" applyAlignment="1">
      <alignment wrapText="1"/>
    </xf>
    <xf numFmtId="0" fontId="6" fillId="2" borderId="5" xfId="0" applyFont="1" applyFill="1" applyBorder="1" applyAlignment="1">
      <alignment horizontal="left" vertical="top" wrapText="1"/>
    </xf>
    <xf numFmtId="1" fontId="6" fillId="2" borderId="5" xfId="0" applyNumberFormat="1" applyFont="1" applyFill="1" applyBorder="1" applyAlignment="1">
      <alignment horizontal="center" vertical="center"/>
    </xf>
    <xf numFmtId="2" fontId="9" fillId="2" borderId="0" xfId="0" applyNumberFormat="1" applyFont="1" applyFill="1" applyAlignment="1">
      <alignment horizontal="center" vertical="center"/>
    </xf>
    <xf numFmtId="0" fontId="6" fillId="2" borderId="2" xfId="0" applyFont="1" applyFill="1" applyBorder="1" applyAlignment="1">
      <alignment horizontal="left" vertical="top" wrapText="1"/>
    </xf>
    <xf numFmtId="0" fontId="6" fillId="2" borderId="11" xfId="0" applyFont="1" applyFill="1" applyBorder="1"/>
    <xf numFmtId="0" fontId="6" fillId="2" borderId="2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vertical="top"/>
    </xf>
    <xf numFmtId="0" fontId="6" fillId="2" borderId="2" xfId="0" applyFont="1" applyFill="1" applyBorder="1" applyAlignment="1">
      <alignment vertical="center"/>
    </xf>
    <xf numFmtId="0" fontId="6" fillId="2" borderId="3" xfId="0" applyFont="1" applyFill="1" applyBorder="1" applyAlignment="1">
      <alignment wrapText="1"/>
    </xf>
    <xf numFmtId="0" fontId="6" fillId="2" borderId="15" xfId="0" applyFont="1" applyFill="1" applyBorder="1" applyAlignment="1">
      <alignment horizontal="center"/>
    </xf>
    <xf numFmtId="0" fontId="6" fillId="2" borderId="15" xfId="0" applyFont="1" applyFill="1" applyBorder="1" applyAlignment="1">
      <alignment wrapText="1"/>
    </xf>
    <xf numFmtId="0" fontId="6" fillId="2" borderId="15" xfId="0" applyFont="1" applyFill="1" applyBorder="1" applyAlignment="1">
      <alignment horizontal="center" vertical="center"/>
    </xf>
    <xf numFmtId="1" fontId="6" fillId="2" borderId="15" xfId="0" applyNumberFormat="1" applyFont="1" applyFill="1" applyBorder="1" applyAlignment="1">
      <alignment horizontal="center" vertical="center"/>
    </xf>
    <xf numFmtId="2" fontId="6" fillId="2" borderId="15" xfId="0" applyNumberFormat="1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vertical="top" wrapText="1"/>
    </xf>
    <xf numFmtId="2" fontId="9" fillId="2" borderId="2" xfId="0" applyNumberFormat="1" applyFont="1" applyFill="1" applyBorder="1" applyAlignment="1">
      <alignment horizontal="center"/>
    </xf>
    <xf numFmtId="2" fontId="6" fillId="2" borderId="5" xfId="0" applyNumberFormat="1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9" fillId="2" borderId="5" xfId="0" applyFont="1" applyFill="1" applyBorder="1" applyAlignment="1">
      <alignment horizontal="center"/>
    </xf>
    <xf numFmtId="165" fontId="9" fillId="2" borderId="2" xfId="0" applyNumberFormat="1" applyFont="1" applyFill="1" applyBorder="1" applyAlignment="1">
      <alignment horizontal="center"/>
    </xf>
    <xf numFmtId="0" fontId="2" fillId="2" borderId="2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wrapText="1"/>
    </xf>
    <xf numFmtId="165" fontId="9" fillId="2" borderId="2" xfId="0" applyNumberFormat="1" applyFont="1" applyFill="1" applyBorder="1" applyAlignment="1">
      <alignment horizontal="center" vertical="center"/>
    </xf>
    <xf numFmtId="165" fontId="6" fillId="2" borderId="2" xfId="0" applyNumberFormat="1" applyFont="1" applyFill="1" applyBorder="1" applyAlignment="1">
      <alignment horizontal="center"/>
    </xf>
    <xf numFmtId="1" fontId="6" fillId="2" borderId="13" xfId="0" applyNumberFormat="1" applyFont="1" applyFill="1" applyBorder="1" applyAlignment="1">
      <alignment horizontal="center" vertical="center"/>
    </xf>
    <xf numFmtId="0" fontId="9" fillId="2" borderId="2" xfId="0" applyFont="1" applyFill="1" applyBorder="1"/>
    <xf numFmtId="0" fontId="2" fillId="2" borderId="9" xfId="0" applyFont="1" applyFill="1" applyBorder="1"/>
    <xf numFmtId="0" fontId="6" fillId="2" borderId="5" xfId="0" applyFont="1" applyFill="1" applyBorder="1" applyAlignment="1">
      <alignment vertical="top"/>
    </xf>
    <xf numFmtId="0" fontId="6" fillId="2" borderId="8" xfId="0" applyFont="1" applyFill="1" applyBorder="1" applyAlignment="1">
      <alignment wrapText="1"/>
    </xf>
    <xf numFmtId="0" fontId="6" fillId="2" borderId="9" xfId="0" applyFont="1" applyFill="1" applyBorder="1" applyAlignment="1">
      <alignment horizontal="center"/>
    </xf>
    <xf numFmtId="0" fontId="6" fillId="2" borderId="9" xfId="0" applyFont="1" applyFill="1" applyBorder="1" applyAlignment="1">
      <alignment wrapText="1"/>
    </xf>
    <xf numFmtId="1" fontId="6" fillId="2" borderId="9" xfId="0" applyNumberFormat="1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left" vertical="center" wrapText="1"/>
    </xf>
    <xf numFmtId="0" fontId="6" fillId="2" borderId="13" xfId="0" applyFont="1" applyFill="1" applyBorder="1" applyAlignment="1">
      <alignment vertical="top" wrapText="1"/>
    </xf>
    <xf numFmtId="0" fontId="6" fillId="2" borderId="11" xfId="0" applyFont="1" applyFill="1" applyBorder="1" applyAlignment="1">
      <alignment horizontal="left"/>
    </xf>
    <xf numFmtId="2" fontId="9" fillId="2" borderId="0" xfId="0" applyNumberFormat="1" applyFont="1" applyFill="1" applyAlignment="1">
      <alignment horizontal="center"/>
    </xf>
    <xf numFmtId="0" fontId="7" fillId="2" borderId="3" xfId="0" applyFont="1" applyFill="1" applyBorder="1" applyAlignment="1"/>
    <xf numFmtId="0" fontId="7" fillId="2" borderId="15" xfId="0" applyFont="1" applyFill="1" applyBorder="1" applyAlignment="1"/>
    <xf numFmtId="2" fontId="6" fillId="2" borderId="15" xfId="0" applyNumberFormat="1" applyFont="1" applyFill="1" applyBorder="1" applyAlignment="1">
      <alignment horizontal="center"/>
    </xf>
    <xf numFmtId="1" fontId="6" fillId="2" borderId="15" xfId="0" applyNumberFormat="1" applyFont="1" applyFill="1" applyBorder="1" applyAlignment="1">
      <alignment horizontal="center"/>
    </xf>
    <xf numFmtId="165" fontId="6" fillId="2" borderId="9" xfId="0" applyNumberFormat="1" applyFont="1" applyFill="1" applyBorder="1" applyAlignment="1">
      <alignment horizontal="center"/>
    </xf>
    <xf numFmtId="1" fontId="6" fillId="2" borderId="14" xfId="0" applyNumberFormat="1" applyFont="1" applyFill="1" applyBorder="1" applyAlignment="1">
      <alignment horizontal="center"/>
    </xf>
    <xf numFmtId="1" fontId="6" fillId="2" borderId="14" xfId="0" applyNumberFormat="1" applyFont="1" applyFill="1" applyBorder="1" applyAlignment="1">
      <alignment horizontal="center" vertical="center"/>
    </xf>
    <xf numFmtId="165" fontId="6" fillId="2" borderId="14" xfId="0" applyNumberFormat="1" applyFont="1" applyFill="1" applyBorder="1" applyAlignment="1">
      <alignment horizontal="center" vertical="center"/>
    </xf>
    <xf numFmtId="2" fontId="6" fillId="0" borderId="9" xfId="0" applyNumberFormat="1" applyFont="1" applyFill="1" applyBorder="1" applyAlignment="1">
      <alignment horizontal="center" vertical="center"/>
    </xf>
    <xf numFmtId="2" fontId="6" fillId="0" borderId="13" xfId="0" applyNumberFormat="1" applyFont="1" applyFill="1" applyBorder="1" applyAlignment="1">
      <alignment horizontal="center" vertical="center"/>
    </xf>
    <xf numFmtId="2" fontId="6" fillId="0" borderId="2" xfId="0" applyNumberFormat="1" applyFont="1" applyFill="1" applyBorder="1" applyAlignment="1">
      <alignment horizontal="center" vertical="center"/>
    </xf>
    <xf numFmtId="2" fontId="6" fillId="0" borderId="11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2" fontId="6" fillId="0" borderId="5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9" xfId="0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2" fontId="6" fillId="2" borderId="2" xfId="0" applyNumberFormat="1" applyFont="1" applyFill="1" applyBorder="1" applyAlignment="1">
      <alignment horizontal="center" vertical="center"/>
    </xf>
    <xf numFmtId="2" fontId="6" fillId="2" borderId="9" xfId="0" applyNumberFormat="1" applyFont="1" applyFill="1" applyBorder="1" applyAlignment="1">
      <alignment horizontal="center" vertical="center"/>
    </xf>
    <xf numFmtId="2" fontId="6" fillId="2" borderId="13" xfId="0" applyNumberFormat="1" applyFont="1" applyFill="1" applyBorder="1" applyAlignment="1">
      <alignment horizontal="center" vertical="center"/>
    </xf>
    <xf numFmtId="2" fontId="6" fillId="2" borderId="11" xfId="0" applyNumberFormat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5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 wrapText="1"/>
    </xf>
    <xf numFmtId="2" fontId="6" fillId="2" borderId="5" xfId="0" applyNumberFormat="1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1" fontId="6" fillId="2" borderId="11" xfId="0" applyNumberFormat="1" applyFont="1" applyFill="1" applyBorder="1" applyAlignment="1">
      <alignment horizontal="center" vertical="center"/>
    </xf>
    <xf numFmtId="2" fontId="9" fillId="0" borderId="0" xfId="0" applyNumberFormat="1" applyFont="1" applyFill="1" applyAlignment="1">
      <alignment horizontal="center" vertical="center"/>
    </xf>
    <xf numFmtId="0" fontId="0" fillId="2" borderId="0" xfId="0" applyFill="1"/>
    <xf numFmtId="2" fontId="6" fillId="2" borderId="2" xfId="0" applyNumberFormat="1" applyFont="1" applyFill="1" applyBorder="1" applyAlignment="1">
      <alignment horizontal="center" vertical="center"/>
    </xf>
    <xf numFmtId="2" fontId="6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2" fontId="6" fillId="0" borderId="2" xfId="0" applyNumberFormat="1" applyFont="1" applyFill="1" applyBorder="1" applyAlignment="1">
      <alignment horizontal="center" vertical="center"/>
    </xf>
    <xf numFmtId="2" fontId="6" fillId="2" borderId="11" xfId="0" applyNumberFormat="1" applyFont="1" applyFill="1" applyBorder="1" applyAlignment="1">
      <alignment horizontal="center"/>
    </xf>
    <xf numFmtId="0" fontId="7" fillId="0" borderId="0" xfId="0" applyFont="1" applyFill="1" applyAlignment="1">
      <alignment horizontal="center"/>
    </xf>
    <xf numFmtId="0" fontId="2" fillId="2" borderId="0" xfId="2" applyFont="1" applyFill="1"/>
    <xf numFmtId="0" fontId="3" fillId="2" borderId="0" xfId="2" applyFont="1" applyFill="1" applyAlignment="1">
      <alignment horizontal="left"/>
    </xf>
    <xf numFmtId="0" fontId="3" fillId="2" borderId="0" xfId="2" applyFont="1" applyFill="1"/>
    <xf numFmtId="0" fontId="6" fillId="0" borderId="0" xfId="2" applyFont="1"/>
    <xf numFmtId="0" fontId="2" fillId="2" borderId="9" xfId="2" applyFont="1" applyFill="1" applyBorder="1" applyAlignment="1">
      <alignment vertical="top"/>
    </xf>
    <xf numFmtId="0" fontId="6" fillId="0" borderId="0" xfId="2" applyFont="1" applyAlignment="1">
      <alignment vertical="top"/>
    </xf>
    <xf numFmtId="0" fontId="3" fillId="2" borderId="11" xfId="2" applyFont="1" applyFill="1" applyBorder="1"/>
    <xf numFmtId="165" fontId="3" fillId="2" borderId="9" xfId="2" applyNumberFormat="1" applyFont="1" applyFill="1" applyBorder="1" applyAlignment="1">
      <alignment horizontal="center"/>
    </xf>
    <xf numFmtId="1" fontId="3" fillId="2" borderId="2" xfId="2" applyNumberFormat="1" applyFont="1" applyFill="1" applyBorder="1" applyAlignment="1">
      <alignment horizontal="center" wrapText="1"/>
    </xf>
    <xf numFmtId="1" fontId="3" fillId="2" borderId="2" xfId="2" applyNumberFormat="1" applyFont="1" applyFill="1" applyBorder="1" applyAlignment="1">
      <alignment horizontal="center"/>
    </xf>
    <xf numFmtId="1" fontId="6" fillId="0" borderId="0" xfId="2" applyNumberFormat="1" applyFont="1" applyAlignment="1">
      <alignment vertical="top"/>
    </xf>
    <xf numFmtId="0" fontId="2" fillId="2" borderId="2" xfId="2" applyFont="1" applyFill="1" applyBorder="1" applyAlignment="1">
      <alignment horizontal="center" wrapText="1"/>
    </xf>
    <xf numFmtId="0" fontId="2" fillId="3" borderId="2" xfId="2" applyFont="1" applyFill="1" applyBorder="1" applyAlignment="1">
      <alignment wrapText="1"/>
    </xf>
    <xf numFmtId="0" fontId="14" fillId="2" borderId="2" xfId="2" applyFont="1" applyFill="1" applyBorder="1" applyAlignment="1">
      <alignment horizontal="center" wrapText="1"/>
    </xf>
    <xf numFmtId="165" fontId="15" fillId="2" borderId="39" xfId="2" applyNumberFormat="1" applyFont="1" applyFill="1" applyBorder="1" applyAlignment="1">
      <alignment horizontal="center" wrapText="1"/>
    </xf>
    <xf numFmtId="0" fontId="2" fillId="2" borderId="2" xfId="2" applyFont="1" applyFill="1" applyBorder="1" applyAlignment="1">
      <alignment wrapText="1"/>
    </xf>
    <xf numFmtId="0" fontId="3" fillId="2" borderId="2" xfId="2" applyFont="1" applyFill="1" applyBorder="1" applyAlignment="1">
      <alignment horizontal="center" wrapText="1"/>
    </xf>
    <xf numFmtId="165" fontId="2" fillId="2" borderId="2" xfId="2" applyNumberFormat="1" applyFont="1" applyFill="1" applyBorder="1" applyAlignment="1">
      <alignment horizontal="center" wrapText="1"/>
    </xf>
    <xf numFmtId="0" fontId="2" fillId="2" borderId="2" xfId="2" applyFont="1" applyFill="1" applyBorder="1" applyAlignment="1">
      <alignment vertical="top" wrapText="1"/>
    </xf>
    <xf numFmtId="1" fontId="3" fillId="2" borderId="2" xfId="2" applyNumberFormat="1" applyFont="1" applyFill="1" applyBorder="1" applyAlignment="1">
      <alignment horizontal="center" vertical="top"/>
    </xf>
    <xf numFmtId="165" fontId="2" fillId="2" borderId="2" xfId="2" applyNumberFormat="1" applyFont="1" applyFill="1" applyBorder="1" applyAlignment="1">
      <alignment horizontal="center" vertical="top" wrapText="1"/>
    </xf>
    <xf numFmtId="0" fontId="3" fillId="2" borderId="2" xfId="2" applyFont="1" applyFill="1" applyBorder="1" applyAlignment="1">
      <alignment horizontal="center" vertical="center" wrapText="1"/>
    </xf>
    <xf numFmtId="165" fontId="2" fillId="2" borderId="2" xfId="2" applyNumberFormat="1" applyFont="1" applyFill="1" applyBorder="1" applyAlignment="1">
      <alignment horizontal="center" vertical="center" wrapText="1"/>
    </xf>
    <xf numFmtId="0" fontId="3" fillId="2" borderId="2" xfId="2" applyFont="1" applyFill="1" applyBorder="1" applyAlignment="1">
      <alignment wrapText="1"/>
    </xf>
    <xf numFmtId="0" fontId="16" fillId="2" borderId="2" xfId="2" applyFont="1" applyFill="1" applyBorder="1" applyAlignment="1">
      <alignment wrapText="1"/>
    </xf>
    <xf numFmtId="0" fontId="16" fillId="2" borderId="2" xfId="2" applyFont="1" applyFill="1" applyBorder="1" applyAlignment="1">
      <alignment horizontal="center" wrapText="1"/>
    </xf>
    <xf numFmtId="167" fontId="16" fillId="2" borderId="2" xfId="2" applyNumberFormat="1" applyFont="1" applyFill="1" applyBorder="1" applyAlignment="1">
      <alignment horizontal="center" wrapText="1"/>
    </xf>
    <xf numFmtId="0" fontId="17" fillId="0" borderId="0" xfId="2" applyFont="1"/>
    <xf numFmtId="0" fontId="16" fillId="2" borderId="0" xfId="2" applyFont="1" applyFill="1" applyAlignment="1">
      <alignment wrapText="1"/>
    </xf>
    <xf numFmtId="0" fontId="16" fillId="2" borderId="0" xfId="2" applyFont="1" applyFill="1" applyAlignment="1">
      <alignment horizontal="center" wrapText="1"/>
    </xf>
    <xf numFmtId="9" fontId="16" fillId="2" borderId="0" xfId="2" applyNumberFormat="1" applyFont="1" applyFill="1" applyAlignment="1">
      <alignment horizontal="center" wrapText="1"/>
    </xf>
    <xf numFmtId="9" fontId="16" fillId="2" borderId="0" xfId="2" applyNumberFormat="1" applyFont="1" applyFill="1" applyAlignment="1">
      <alignment horizontal="center"/>
    </xf>
    <xf numFmtId="0" fontId="2" fillId="2" borderId="0" xfId="2" applyFont="1" applyFill="1" applyAlignment="1">
      <alignment wrapText="1"/>
    </xf>
    <xf numFmtId="0" fontId="2" fillId="2" borderId="0" xfId="2" applyFont="1" applyFill="1" applyAlignment="1">
      <alignment horizontal="center" wrapText="1"/>
    </xf>
    <xf numFmtId="0" fontId="3" fillId="2" borderId="0" xfId="2" applyFont="1" applyFill="1" applyAlignment="1">
      <alignment wrapText="1"/>
    </xf>
    <xf numFmtId="0" fontId="16" fillId="2" borderId="0" xfId="2" applyFont="1" applyFill="1" applyAlignment="1">
      <alignment horizontal="center"/>
    </xf>
    <xf numFmtId="0" fontId="3" fillId="2" borderId="2" xfId="2" applyFont="1" applyFill="1" applyBorder="1" applyAlignment="1">
      <alignment horizontal="center"/>
    </xf>
    <xf numFmtId="0" fontId="7" fillId="0" borderId="0" xfId="2" applyFont="1"/>
    <xf numFmtId="165" fontId="15" fillId="2" borderId="2" xfId="2" applyNumberFormat="1" applyFont="1" applyFill="1" applyBorder="1" applyAlignment="1">
      <alignment horizontal="center" wrapText="1"/>
    </xf>
    <xf numFmtId="0" fontId="14" fillId="2" borderId="39" xfId="2" applyFont="1" applyFill="1" applyBorder="1" applyAlignment="1">
      <alignment horizontal="center" wrapText="1"/>
    </xf>
    <xf numFmtId="0" fontId="14" fillId="4" borderId="40" xfId="2" applyFont="1" applyFill="1" applyBorder="1" applyAlignment="1">
      <alignment horizontal="center" wrapText="1"/>
    </xf>
    <xf numFmtId="0" fontId="14" fillId="4" borderId="41" xfId="2" applyFont="1" applyFill="1" applyBorder="1" applyAlignment="1">
      <alignment horizontal="center" wrapText="1"/>
    </xf>
    <xf numFmtId="0" fontId="14" fillId="2" borderId="39" xfId="2" applyFont="1" applyFill="1" applyBorder="1" applyAlignment="1">
      <alignment horizontal="center" vertical="top"/>
    </xf>
    <xf numFmtId="0" fontId="15" fillId="2" borderId="42" xfId="2" applyFont="1" applyFill="1" applyBorder="1" applyAlignment="1">
      <alignment horizontal="center" vertical="top"/>
    </xf>
    <xf numFmtId="0" fontId="2" fillId="2" borderId="2" xfId="2" applyFont="1" applyFill="1" applyBorder="1" applyAlignment="1">
      <alignment vertical="center" wrapText="1"/>
    </xf>
    <xf numFmtId="0" fontId="14" fillId="2" borderId="39" xfId="2" applyFont="1" applyFill="1" applyBorder="1" applyAlignment="1">
      <alignment horizontal="center" vertical="center" wrapText="1"/>
    </xf>
    <xf numFmtId="165" fontId="15" fillId="2" borderId="39" xfId="2" applyNumberFormat="1" applyFont="1" applyFill="1" applyBorder="1" applyAlignment="1">
      <alignment horizontal="center" vertical="center"/>
    </xf>
    <xf numFmtId="165" fontId="15" fillId="2" borderId="42" xfId="2" applyNumberFormat="1" applyFont="1" applyFill="1" applyBorder="1" applyAlignment="1">
      <alignment horizontal="center" vertical="center"/>
    </xf>
    <xf numFmtId="0" fontId="16" fillId="2" borderId="2" xfId="2" applyFont="1" applyFill="1" applyBorder="1" applyAlignment="1">
      <alignment horizontal="center" vertical="center" wrapText="1"/>
    </xf>
    <xf numFmtId="167" fontId="16" fillId="2" borderId="2" xfId="2" applyNumberFormat="1" applyFont="1" applyFill="1" applyBorder="1" applyAlignment="1">
      <alignment horizontal="center" vertical="center" wrapText="1"/>
    </xf>
    <xf numFmtId="0" fontId="3" fillId="2" borderId="9" xfId="2" applyFont="1" applyFill="1" applyBorder="1" applyAlignment="1">
      <alignment horizontal="center" wrapText="1"/>
    </xf>
    <xf numFmtId="0" fontId="3" fillId="2" borderId="9" xfId="2" applyFont="1" applyFill="1" applyBorder="1" applyAlignment="1">
      <alignment horizontal="center"/>
    </xf>
    <xf numFmtId="165" fontId="15" fillId="2" borderId="43" xfId="2" applyNumberFormat="1" applyFont="1" applyFill="1" applyBorder="1" applyAlignment="1">
      <alignment horizontal="center" vertical="top"/>
    </xf>
    <xf numFmtId="0" fontId="14" fillId="2" borderId="44" xfId="2" applyFont="1" applyFill="1" applyBorder="1" applyAlignment="1">
      <alignment horizontal="center" vertical="top"/>
    </xf>
    <xf numFmtId="165" fontId="14" fillId="2" borderId="39" xfId="2" applyNumberFormat="1" applyFont="1" applyFill="1" applyBorder="1" applyAlignment="1">
      <alignment horizontal="center" wrapText="1"/>
    </xf>
    <xf numFmtId="0" fontId="3" fillId="2" borderId="14" xfId="2" applyFont="1" applyFill="1" applyBorder="1" applyAlignment="1">
      <alignment horizontal="center" wrapText="1"/>
    </xf>
    <xf numFmtId="0" fontId="3" fillId="2" borderId="30" xfId="2" applyFont="1" applyFill="1" applyBorder="1" applyAlignment="1">
      <alignment horizontal="center" wrapText="1"/>
    </xf>
    <xf numFmtId="165" fontId="2" fillId="2" borderId="13" xfId="2" applyNumberFormat="1" applyFont="1" applyFill="1" applyBorder="1" applyAlignment="1">
      <alignment horizontal="center" wrapText="1"/>
    </xf>
    <xf numFmtId="0" fontId="2" fillId="2" borderId="0" xfId="2" applyFont="1" applyFill="1" applyAlignment="1">
      <alignment horizontal="center"/>
    </xf>
    <xf numFmtId="0" fontId="14" fillId="2" borderId="2" xfId="2" applyFont="1" applyFill="1" applyBorder="1" applyAlignment="1">
      <alignment horizontal="center" vertical="center" wrapText="1"/>
    </xf>
    <xf numFmtId="165" fontId="15" fillId="2" borderId="2" xfId="2" applyNumberFormat="1" applyFont="1" applyFill="1" applyBorder="1" applyAlignment="1">
      <alignment horizontal="center" vertical="center" wrapText="1"/>
    </xf>
    <xf numFmtId="0" fontId="2" fillId="2" borderId="2" xfId="2" applyFont="1" applyFill="1" applyBorder="1" applyAlignment="1">
      <alignment horizontal="left" wrapText="1"/>
    </xf>
    <xf numFmtId="0" fontId="15" fillId="2" borderId="39" xfId="2" applyFont="1" applyFill="1" applyBorder="1" applyAlignment="1">
      <alignment horizontal="center" vertical="center" wrapText="1"/>
    </xf>
    <xf numFmtId="16" fontId="2" fillId="2" borderId="2" xfId="2" applyNumberFormat="1" applyFont="1" applyFill="1" applyBorder="1" applyAlignment="1">
      <alignment horizontal="center" wrapText="1"/>
    </xf>
    <xf numFmtId="0" fontId="2" fillId="2" borderId="39" xfId="2" applyFont="1" applyFill="1" applyBorder="1" applyAlignment="1">
      <alignment horizontal="center" wrapText="1"/>
    </xf>
    <xf numFmtId="0" fontId="2" fillId="4" borderId="45" xfId="2" applyFont="1" applyFill="1" applyBorder="1" applyAlignment="1">
      <alignment wrapText="1"/>
    </xf>
    <xf numFmtId="1" fontId="14" fillId="2" borderId="39" xfId="2" applyNumberFormat="1" applyFont="1" applyFill="1" applyBorder="1" applyAlignment="1">
      <alignment horizontal="center" vertical="top"/>
    </xf>
    <xf numFmtId="165" fontId="15" fillId="2" borderId="39" xfId="2" applyNumberFormat="1" applyFont="1" applyFill="1" applyBorder="1" applyAlignment="1">
      <alignment horizontal="center" vertical="top" wrapText="1"/>
    </xf>
    <xf numFmtId="0" fontId="18" fillId="0" borderId="0" xfId="2" applyFont="1"/>
    <xf numFmtId="0" fontId="19" fillId="0" borderId="0" xfId="2" applyFont="1"/>
    <xf numFmtId="0" fontId="3" fillId="2" borderId="0" xfId="2" applyFont="1" applyFill="1" applyAlignment="1">
      <alignment horizontal="center" wrapText="1"/>
    </xf>
    <xf numFmtId="0" fontId="2" fillId="2" borderId="0" xfId="2" applyFont="1" applyFill="1" applyAlignment="1">
      <alignment horizontal="left" vertical="top"/>
    </xf>
    <xf numFmtId="165" fontId="2" fillId="2" borderId="0" xfId="2" applyNumberFormat="1" applyFont="1" applyFill="1" applyAlignment="1">
      <alignment horizontal="center" vertical="top"/>
    </xf>
    <xf numFmtId="0" fontId="2" fillId="2" borderId="0" xfId="2" applyFont="1" applyFill="1" applyAlignment="1">
      <alignment vertical="top"/>
    </xf>
    <xf numFmtId="0" fontId="6" fillId="2" borderId="0" xfId="2" applyFont="1" applyFill="1" applyAlignment="1">
      <alignment wrapText="1"/>
    </xf>
    <xf numFmtId="0" fontId="6" fillId="2" borderId="0" xfId="2" applyFont="1" applyFill="1" applyAlignment="1">
      <alignment vertical="top"/>
    </xf>
    <xf numFmtId="165" fontId="6" fillId="2" borderId="0" xfId="2" applyNumberFormat="1" applyFont="1" applyFill="1" applyAlignment="1">
      <alignment horizontal="center" vertical="top"/>
    </xf>
    <xf numFmtId="0" fontId="6" fillId="2" borderId="0" xfId="2" applyFont="1" applyFill="1"/>
    <xf numFmtId="0" fontId="1" fillId="0" borderId="0" xfId="2"/>
    <xf numFmtId="0" fontId="2" fillId="5" borderId="44" xfId="2" applyFont="1" applyFill="1" applyBorder="1" applyAlignment="1">
      <alignment vertical="top"/>
    </xf>
    <xf numFmtId="0" fontId="3" fillId="5" borderId="46" xfId="2" applyFont="1" applyFill="1" applyBorder="1"/>
    <xf numFmtId="165" fontId="3" fillId="5" borderId="44" xfId="2" applyNumberFormat="1" applyFont="1" applyFill="1" applyBorder="1" applyAlignment="1">
      <alignment horizontal="center"/>
    </xf>
    <xf numFmtId="1" fontId="3" fillId="5" borderId="39" xfId="2" applyNumberFormat="1" applyFont="1" applyFill="1" applyBorder="1" applyAlignment="1">
      <alignment horizontal="center" wrapText="1"/>
    </xf>
    <xf numFmtId="1" fontId="3" fillId="5" borderId="39" xfId="2" applyNumberFormat="1" applyFont="1" applyFill="1" applyBorder="1" applyAlignment="1">
      <alignment horizontal="center"/>
    </xf>
    <xf numFmtId="0" fontId="2" fillId="4" borderId="39" xfId="2" applyFont="1" applyFill="1" applyBorder="1" applyAlignment="1">
      <alignment horizontal="center" wrapText="1"/>
    </xf>
    <xf numFmtId="0" fontId="2" fillId="2" borderId="39" xfId="2" applyFont="1" applyFill="1" applyBorder="1" applyAlignment="1">
      <alignment wrapText="1"/>
    </xf>
    <xf numFmtId="0" fontId="14" fillId="2" borderId="14" xfId="2" applyFont="1" applyFill="1" applyBorder="1" applyAlignment="1">
      <alignment horizontal="center" wrapText="1"/>
    </xf>
    <xf numFmtId="0" fontId="14" fillId="2" borderId="1" xfId="2" applyFont="1" applyFill="1" applyBorder="1" applyAlignment="1">
      <alignment horizontal="center" wrapText="1"/>
    </xf>
    <xf numFmtId="1" fontId="3" fillId="2" borderId="2" xfId="2" applyNumberFormat="1" applyFont="1" applyFill="1" applyBorder="1" applyAlignment="1">
      <alignment horizontal="center" vertical="center"/>
    </xf>
    <xf numFmtId="0" fontId="3" fillId="2" borderId="39" xfId="2" applyFont="1" applyFill="1" applyBorder="1" applyAlignment="1">
      <alignment horizontal="center" wrapText="1"/>
    </xf>
    <xf numFmtId="165" fontId="2" fillId="2" borderId="39" xfId="2" applyNumberFormat="1" applyFont="1" applyFill="1" applyBorder="1" applyAlignment="1">
      <alignment horizontal="center" wrapText="1"/>
    </xf>
    <xf numFmtId="2" fontId="2" fillId="2" borderId="39" xfId="2" applyNumberFormat="1" applyFont="1" applyFill="1" applyBorder="1" applyAlignment="1">
      <alignment horizontal="center" wrapText="1"/>
    </xf>
    <xf numFmtId="0" fontId="3" fillId="2" borderId="39" xfId="2" applyFont="1" applyFill="1" applyBorder="1" applyAlignment="1">
      <alignment wrapText="1"/>
    </xf>
    <xf numFmtId="0" fontId="16" fillId="2" borderId="39" xfId="2" applyFont="1" applyFill="1" applyBorder="1" applyAlignment="1">
      <alignment wrapText="1"/>
    </xf>
    <xf numFmtId="0" fontId="16" fillId="2" borderId="39" xfId="2" applyFont="1" applyFill="1" applyBorder="1" applyAlignment="1">
      <alignment horizontal="center" wrapText="1"/>
    </xf>
    <xf numFmtId="10" fontId="16" fillId="2" borderId="39" xfId="2" applyNumberFormat="1" applyFont="1" applyFill="1" applyBorder="1" applyAlignment="1">
      <alignment horizontal="center" wrapText="1"/>
    </xf>
    <xf numFmtId="167" fontId="16" fillId="2" borderId="39" xfId="2" applyNumberFormat="1" applyFont="1" applyFill="1" applyBorder="1" applyAlignment="1">
      <alignment horizontal="center" wrapText="1"/>
    </xf>
    <xf numFmtId="0" fontId="3" fillId="5" borderId="39" xfId="2" applyFont="1" applyFill="1" applyBorder="1" applyAlignment="1">
      <alignment horizontal="center" wrapText="1"/>
    </xf>
    <xf numFmtId="0" fontId="3" fillId="5" borderId="39" xfId="2" applyFont="1" applyFill="1" applyBorder="1" applyAlignment="1">
      <alignment horizontal="center"/>
    </xf>
    <xf numFmtId="0" fontId="3" fillId="2" borderId="39" xfId="2" applyFont="1" applyFill="1" applyBorder="1" applyAlignment="1">
      <alignment horizontal="center" vertical="top"/>
    </xf>
    <xf numFmtId="165" fontId="2" fillId="2" borderId="42" xfId="2" applyNumberFormat="1" applyFont="1" applyFill="1" applyBorder="1" applyAlignment="1">
      <alignment horizontal="center" vertical="top"/>
    </xf>
    <xf numFmtId="0" fontId="2" fillId="2" borderId="39" xfId="2" applyFont="1" applyFill="1" applyBorder="1" applyAlignment="1">
      <alignment vertical="center" wrapText="1"/>
    </xf>
    <xf numFmtId="0" fontId="3" fillId="2" borderId="39" xfId="2" applyFont="1" applyFill="1" applyBorder="1" applyAlignment="1">
      <alignment horizontal="center" vertical="center" wrapText="1"/>
    </xf>
    <xf numFmtId="165" fontId="2" fillId="2" borderId="39" xfId="2" applyNumberFormat="1" applyFont="1" applyFill="1" applyBorder="1" applyAlignment="1">
      <alignment horizontal="center" vertical="center" wrapText="1"/>
    </xf>
    <xf numFmtId="0" fontId="3" fillId="5" borderId="44" xfId="2" applyFont="1" applyFill="1" applyBorder="1" applyAlignment="1">
      <alignment horizontal="center" wrapText="1"/>
    </xf>
    <xf numFmtId="0" fontId="3" fillId="5" borderId="44" xfId="2" applyFont="1" applyFill="1" applyBorder="1" applyAlignment="1">
      <alignment horizontal="center"/>
    </xf>
    <xf numFmtId="0" fontId="2" fillId="2" borderId="39" xfId="2" applyFont="1" applyFill="1" applyBorder="1" applyAlignment="1">
      <alignment horizontal="left" wrapText="1"/>
    </xf>
    <xf numFmtId="0" fontId="14" fillId="4" borderId="39" xfId="2" applyFont="1" applyFill="1" applyBorder="1" applyAlignment="1">
      <alignment horizontal="center" vertical="center" wrapText="1"/>
    </xf>
    <xf numFmtId="165" fontId="15" fillId="4" borderId="39" xfId="2" applyNumberFormat="1" applyFont="1" applyFill="1" applyBorder="1" applyAlignment="1">
      <alignment horizontal="center" vertical="center" wrapText="1"/>
    </xf>
    <xf numFmtId="0" fontId="2" fillId="6" borderId="39" xfId="2" applyFont="1" applyFill="1" applyBorder="1" applyAlignment="1">
      <alignment horizontal="left" wrapText="1"/>
    </xf>
    <xf numFmtId="0" fontId="13" fillId="0" borderId="0" xfId="2" applyFont="1"/>
    <xf numFmtId="0" fontId="15" fillId="2" borderId="39" xfId="2" applyFont="1" applyFill="1" applyBorder="1" applyAlignment="1">
      <alignment horizontal="left" vertical="center" wrapText="1"/>
    </xf>
    <xf numFmtId="165" fontId="15" fillId="2" borderId="39" xfId="2" applyNumberFormat="1" applyFont="1" applyFill="1" applyBorder="1" applyAlignment="1">
      <alignment horizontal="center" vertical="center" wrapText="1"/>
    </xf>
    <xf numFmtId="16" fontId="2" fillId="2" borderId="39" xfId="2" applyNumberFormat="1" applyFont="1" applyFill="1" applyBorder="1" applyAlignment="1">
      <alignment horizontal="center" wrapText="1"/>
    </xf>
    <xf numFmtId="0" fontId="2" fillId="2" borderId="39" xfId="2" applyFont="1" applyFill="1" applyBorder="1" applyAlignment="1">
      <alignment vertical="top" wrapText="1"/>
    </xf>
    <xf numFmtId="165" fontId="2" fillId="2" borderId="47" xfId="2" applyNumberFormat="1" applyFont="1" applyFill="1" applyBorder="1" applyAlignment="1">
      <alignment horizontal="center" vertical="top"/>
    </xf>
    <xf numFmtId="0" fontId="3" fillId="2" borderId="45" xfId="2" applyFont="1" applyFill="1" applyBorder="1" applyAlignment="1">
      <alignment horizontal="center" vertical="top"/>
    </xf>
    <xf numFmtId="165" fontId="3" fillId="2" borderId="47" xfId="2" applyNumberFormat="1" applyFont="1" applyFill="1" applyBorder="1" applyAlignment="1">
      <alignment horizontal="center" vertical="top"/>
    </xf>
    <xf numFmtId="2" fontId="2" fillId="2" borderId="39" xfId="2" applyNumberFormat="1" applyFont="1" applyFill="1" applyBorder="1" applyAlignment="1">
      <alignment horizontal="center" vertical="center" wrapText="1"/>
    </xf>
    <xf numFmtId="0" fontId="5" fillId="2" borderId="0" xfId="2" applyFont="1" applyFill="1" applyAlignment="1">
      <alignment wrapText="1"/>
    </xf>
    <xf numFmtId="0" fontId="21" fillId="2" borderId="0" xfId="2" applyFont="1" applyFill="1" applyAlignment="1">
      <alignment vertical="top"/>
    </xf>
    <xf numFmtId="165" fontId="21" fillId="2" borderId="0" xfId="2" applyNumberFormat="1" applyFont="1" applyFill="1" applyAlignment="1">
      <alignment horizontal="center" vertical="top"/>
    </xf>
    <xf numFmtId="0" fontId="21" fillId="2" borderId="0" xfId="2" applyFont="1" applyFill="1" applyAlignment="1">
      <alignment wrapText="1"/>
    </xf>
    <xf numFmtId="0" fontId="21" fillId="2" borderId="0" xfId="2" applyFont="1" applyFill="1"/>
    <xf numFmtId="0" fontId="1" fillId="2" borderId="0" xfId="2" applyFill="1"/>
    <xf numFmtId="0" fontId="3" fillId="2" borderId="11" xfId="2" applyFont="1" applyFill="1" applyBorder="1" applyAlignment="1">
      <alignment wrapText="1"/>
    </xf>
    <xf numFmtId="165" fontId="3" fillId="2" borderId="9" xfId="2" applyNumberFormat="1" applyFont="1" applyFill="1" applyBorder="1" applyAlignment="1">
      <alignment horizontal="center" wrapText="1"/>
    </xf>
    <xf numFmtId="1" fontId="6" fillId="2" borderId="0" xfId="2" applyNumberFormat="1" applyFont="1" applyFill="1" applyAlignment="1">
      <alignment vertical="top"/>
    </xf>
    <xf numFmtId="0" fontId="14" fillId="2" borderId="39" xfId="2" applyFont="1" applyFill="1" applyBorder="1" applyAlignment="1">
      <alignment horizontal="center" vertical="center"/>
    </xf>
    <xf numFmtId="0" fontId="2" fillId="4" borderId="45" xfId="2" applyFont="1" applyFill="1" applyBorder="1"/>
    <xf numFmtId="167" fontId="16" fillId="2" borderId="2" xfId="2" applyNumberFormat="1" applyFont="1" applyFill="1" applyBorder="1" applyAlignment="1">
      <alignment horizontal="center"/>
    </xf>
    <xf numFmtId="0" fontId="17" fillId="2" borderId="0" xfId="2" applyFont="1" applyFill="1"/>
    <xf numFmtId="0" fontId="7" fillId="2" borderId="0" xfId="2" applyFont="1" applyFill="1"/>
    <xf numFmtId="165" fontId="3" fillId="2" borderId="2" xfId="2" applyNumberFormat="1" applyFont="1" applyFill="1" applyBorder="1" applyAlignment="1">
      <alignment wrapText="1"/>
    </xf>
    <xf numFmtId="0" fontId="2" fillId="2" borderId="2" xfId="2" applyFont="1" applyFill="1" applyBorder="1" applyAlignment="1">
      <alignment horizontal="left" vertical="center" wrapText="1"/>
    </xf>
    <xf numFmtId="0" fontId="14" fillId="2" borderId="48" xfId="2" applyFont="1" applyFill="1" applyBorder="1" applyAlignment="1">
      <alignment horizontal="center" wrapText="1"/>
    </xf>
    <xf numFmtId="0" fontId="15" fillId="2" borderId="49" xfId="2" applyFont="1" applyFill="1" applyBorder="1" applyAlignment="1">
      <alignment horizontal="center" wrapText="1"/>
    </xf>
    <xf numFmtId="0" fontId="14" fillId="2" borderId="49" xfId="2" applyFont="1" applyFill="1" applyBorder="1" applyAlignment="1">
      <alignment horizontal="center" wrapText="1"/>
    </xf>
    <xf numFmtId="0" fontId="15" fillId="2" borderId="49" xfId="2" applyFont="1" applyFill="1" applyBorder="1" applyAlignment="1">
      <alignment horizontal="center"/>
    </xf>
    <xf numFmtId="0" fontId="3" fillId="2" borderId="2" xfId="2" applyFont="1" applyFill="1" applyBorder="1" applyAlignment="1">
      <alignment vertical="center" wrapText="1"/>
    </xf>
    <xf numFmtId="0" fontId="18" fillId="2" borderId="0" xfId="2" applyFont="1" applyFill="1"/>
    <xf numFmtId="0" fontId="14" fillId="4" borderId="39" xfId="2" applyFont="1" applyFill="1" applyBorder="1" applyAlignment="1">
      <alignment horizontal="center" wrapText="1"/>
    </xf>
    <xf numFmtId="165" fontId="15" fillId="4" borderId="39" xfId="2" applyNumberFormat="1" applyFont="1" applyFill="1" applyBorder="1" applyAlignment="1">
      <alignment horizontal="center" wrapText="1"/>
    </xf>
    <xf numFmtId="0" fontId="6" fillId="2" borderId="0" xfId="2" applyFont="1" applyFill="1" applyAlignment="1">
      <alignment horizontal="center"/>
    </xf>
    <xf numFmtId="0" fontId="22" fillId="2" borderId="0" xfId="2" applyFont="1" applyFill="1"/>
    <xf numFmtId="0" fontId="2" fillId="2" borderId="39" xfId="2" applyFont="1" applyFill="1" applyBorder="1" applyAlignment="1">
      <alignment horizontal="left" vertical="center" wrapText="1"/>
    </xf>
    <xf numFmtId="165" fontId="2" fillId="2" borderId="39" xfId="2" applyNumberFormat="1" applyFont="1" applyFill="1" applyBorder="1" applyAlignment="1">
      <alignment horizontal="center" vertical="center"/>
    </xf>
    <xf numFmtId="165" fontId="2" fillId="2" borderId="42" xfId="2" applyNumberFormat="1" applyFont="1" applyFill="1" applyBorder="1" applyAlignment="1">
      <alignment horizontal="center" vertical="center"/>
    </xf>
    <xf numFmtId="165" fontId="2" fillId="2" borderId="0" xfId="2" applyNumberFormat="1" applyFont="1" applyFill="1" applyAlignment="1">
      <alignment horizontal="center" vertical="center"/>
    </xf>
    <xf numFmtId="0" fontId="3" fillId="2" borderId="39" xfId="2" applyFont="1" applyFill="1" applyBorder="1" applyAlignment="1">
      <alignment horizontal="center" vertical="center"/>
    </xf>
    <xf numFmtId="165" fontId="3" fillId="2" borderId="42" xfId="2" applyNumberFormat="1" applyFont="1" applyFill="1" applyBorder="1" applyAlignment="1">
      <alignment horizontal="center" vertical="center"/>
    </xf>
    <xf numFmtId="165" fontId="3" fillId="2" borderId="39" xfId="2" applyNumberFormat="1" applyFont="1" applyFill="1" applyBorder="1" applyAlignment="1">
      <alignment horizontal="center" vertical="center" wrapText="1"/>
    </xf>
    <xf numFmtId="0" fontId="6" fillId="2" borderId="39" xfId="2" applyFont="1" applyFill="1" applyBorder="1" applyAlignment="1">
      <alignment horizontal="left" vertical="center" wrapText="1"/>
    </xf>
    <xf numFmtId="0" fontId="14" fillId="2" borderId="40" xfId="2" applyFont="1" applyFill="1" applyBorder="1" applyAlignment="1">
      <alignment horizontal="center" wrapText="1"/>
    </xf>
    <xf numFmtId="165" fontId="3" fillId="2" borderId="39" xfId="2" applyNumberFormat="1" applyFont="1" applyFill="1" applyBorder="1" applyAlignment="1">
      <alignment horizontal="center" wrapText="1"/>
    </xf>
    <xf numFmtId="2" fontId="3" fillId="2" borderId="39" xfId="2" applyNumberFormat="1" applyFont="1" applyFill="1" applyBorder="1" applyAlignment="1">
      <alignment horizontal="center" wrapText="1"/>
    </xf>
    <xf numFmtId="0" fontId="2" fillId="2" borderId="40" xfId="2" applyFont="1" applyFill="1" applyBorder="1" applyAlignment="1">
      <alignment horizontal="left" wrapText="1"/>
    </xf>
    <xf numFmtId="0" fontId="15" fillId="2" borderId="39" xfId="2" applyFont="1" applyFill="1" applyBorder="1" applyAlignment="1">
      <alignment horizontal="center" wrapText="1"/>
    </xf>
    <xf numFmtId="0" fontId="2" fillId="2" borderId="50" xfId="2" applyFont="1" applyFill="1" applyBorder="1" applyAlignment="1">
      <alignment horizontal="left" vertical="center" wrapText="1"/>
    </xf>
    <xf numFmtId="0" fontId="2" fillId="2" borderId="45" xfId="2" applyFont="1" applyFill="1" applyBorder="1" applyAlignment="1">
      <alignment wrapText="1"/>
    </xf>
    <xf numFmtId="0" fontId="7" fillId="2" borderId="0" xfId="2" applyFont="1" applyFill="1" applyAlignment="1">
      <alignment wrapText="1"/>
    </xf>
    <xf numFmtId="0" fontId="7" fillId="2" borderId="0" xfId="2" applyFont="1" applyFill="1" applyAlignment="1">
      <alignment horizontal="center" wrapText="1"/>
    </xf>
    <xf numFmtId="1" fontId="3" fillId="2" borderId="2" xfId="2" applyNumberFormat="1" applyFont="1" applyFill="1" applyBorder="1" applyAlignment="1">
      <alignment vertical="center" wrapText="1"/>
    </xf>
    <xf numFmtId="9" fontId="16" fillId="2" borderId="2" xfId="2" applyNumberFormat="1" applyFont="1" applyFill="1" applyBorder="1" applyAlignment="1">
      <alignment horizontal="center"/>
    </xf>
    <xf numFmtId="0" fontId="15" fillId="2" borderId="42" xfId="2" applyFont="1" applyFill="1" applyBorder="1" applyAlignment="1">
      <alignment horizontal="center" vertical="center"/>
    </xf>
    <xf numFmtId="0" fontId="3" fillId="5" borderId="46" xfId="2" applyFont="1" applyFill="1" applyBorder="1" applyAlignment="1">
      <alignment wrapText="1"/>
    </xf>
    <xf numFmtId="0" fontId="23" fillId="2" borderId="0" xfId="2" applyFont="1" applyFill="1" applyAlignment="1">
      <alignment vertical="top"/>
    </xf>
    <xf numFmtId="165" fontId="23" fillId="2" borderId="0" xfId="2" applyNumberFormat="1" applyFont="1" applyFill="1" applyAlignment="1">
      <alignment horizontal="center" vertical="top"/>
    </xf>
    <xf numFmtId="0" fontId="23" fillId="2" borderId="0" xfId="2" applyFont="1" applyFill="1" applyAlignment="1">
      <alignment wrapText="1"/>
    </xf>
    <xf numFmtId="0" fontId="23" fillId="2" borderId="0" xfId="2" applyFont="1" applyFill="1"/>
    <xf numFmtId="0" fontId="3" fillId="0" borderId="0" xfId="0" applyFont="1" applyFill="1"/>
    <xf numFmtId="0" fontId="7" fillId="0" borderId="23" xfId="0" applyFont="1" applyFill="1" applyBorder="1" applyAlignment="1"/>
    <xf numFmtId="0" fontId="7" fillId="0" borderId="0" xfId="0" applyFont="1" applyFill="1" applyAlignment="1">
      <alignment horizontal="right"/>
    </xf>
    <xf numFmtId="0" fontId="7" fillId="0" borderId="0" xfId="0" applyFont="1" applyFill="1" applyAlignment="1"/>
    <xf numFmtId="0" fontId="7" fillId="0" borderId="0" xfId="0" applyFont="1" applyFill="1" applyAlignment="1">
      <alignment horizontal="right"/>
    </xf>
    <xf numFmtId="0" fontId="3" fillId="0" borderId="0" xfId="0" applyFont="1" applyFill="1" applyAlignment="1">
      <alignment horizontal="right"/>
    </xf>
    <xf numFmtId="0" fontId="6" fillId="0" borderId="6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34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6" fillId="0" borderId="8" xfId="0" applyFont="1" applyFill="1" applyBorder="1" applyAlignment="1">
      <alignment horizontal="left" vertical="center" wrapText="1"/>
    </xf>
    <xf numFmtId="0" fontId="6" fillId="0" borderId="10" xfId="0" applyFont="1" applyFill="1" applyBorder="1" applyAlignment="1">
      <alignment horizontal="left" vertical="center" wrapText="1"/>
    </xf>
    <xf numFmtId="0" fontId="6" fillId="0" borderId="12" xfId="0" applyFont="1" applyFill="1" applyBorder="1" applyAlignment="1">
      <alignment horizontal="left" vertical="center" wrapText="1"/>
    </xf>
    <xf numFmtId="0" fontId="6" fillId="0" borderId="9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7" fillId="0" borderId="32" xfId="0" applyFont="1" applyFill="1" applyBorder="1" applyAlignment="1">
      <alignment horizontal="center" vertical="center" wrapText="1"/>
    </xf>
    <xf numFmtId="0" fontId="7" fillId="0" borderId="33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6" fillId="0" borderId="18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 wrapText="1"/>
    </xf>
    <xf numFmtId="2" fontId="7" fillId="0" borderId="5" xfId="0" applyNumberFormat="1" applyFont="1" applyFill="1" applyBorder="1" applyAlignment="1">
      <alignment horizontal="center" vertical="center" wrapText="1"/>
    </xf>
    <xf numFmtId="2" fontId="7" fillId="0" borderId="15" xfId="0" applyNumberFormat="1" applyFont="1" applyFill="1" applyBorder="1" applyAlignment="1">
      <alignment horizontal="center" vertical="center" wrapText="1"/>
    </xf>
    <xf numFmtId="49" fontId="6" fillId="0" borderId="5" xfId="0" applyNumberFormat="1" applyFont="1" applyFill="1" applyBorder="1" applyAlignment="1">
      <alignment horizontal="center" vertical="center"/>
    </xf>
    <xf numFmtId="49" fontId="6" fillId="0" borderId="13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6" fillId="0" borderId="27" xfId="0" applyFont="1" applyFill="1" applyBorder="1" applyAlignment="1">
      <alignment horizontal="center" vertical="center" wrapText="1"/>
    </xf>
    <xf numFmtId="0" fontId="7" fillId="0" borderId="20" xfId="0" applyFont="1" applyFill="1" applyBorder="1" applyAlignment="1">
      <alignment horizontal="center"/>
    </xf>
    <xf numFmtId="0" fontId="7" fillId="0" borderId="27" xfId="0" applyFont="1" applyFill="1" applyBorder="1" applyAlignment="1">
      <alignment horizontal="center"/>
    </xf>
    <xf numFmtId="49" fontId="6" fillId="0" borderId="11" xfId="0" applyNumberFormat="1" applyFont="1" applyFill="1" applyBorder="1" applyAlignment="1">
      <alignment horizontal="center" vertical="center"/>
    </xf>
    <xf numFmtId="0" fontId="6" fillId="0" borderId="26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49" fontId="6" fillId="0" borderId="9" xfId="0" applyNumberFormat="1" applyFont="1" applyFill="1" applyBorder="1" applyAlignment="1">
      <alignment horizontal="center" vertical="center"/>
    </xf>
    <xf numFmtId="0" fontId="6" fillId="0" borderId="21" xfId="0" applyFont="1" applyFill="1" applyBorder="1" applyAlignment="1">
      <alignment horizontal="center"/>
    </xf>
    <xf numFmtId="0" fontId="6" fillId="0" borderId="23" xfId="0" applyFont="1" applyFill="1" applyBorder="1" applyAlignment="1">
      <alignment horizontal="center"/>
    </xf>
    <xf numFmtId="0" fontId="6" fillId="0" borderId="28" xfId="0" applyFont="1" applyFill="1" applyBorder="1" applyAlignment="1">
      <alignment horizontal="center" vertical="center" wrapText="1"/>
    </xf>
    <xf numFmtId="0" fontId="6" fillId="0" borderId="29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7" fillId="0" borderId="19" xfId="0" applyFont="1" applyFill="1" applyBorder="1" applyAlignment="1">
      <alignment horizontal="center" vertical="center" wrapText="1"/>
    </xf>
    <xf numFmtId="0" fontId="7" fillId="0" borderId="35" xfId="0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 wrapText="1"/>
    </xf>
    <xf numFmtId="0" fontId="7" fillId="0" borderId="37" xfId="0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vertical="center" wrapText="1"/>
    </xf>
    <xf numFmtId="0" fontId="7" fillId="0" borderId="18" xfId="0" applyFont="1" applyFill="1" applyBorder="1" applyAlignment="1">
      <alignment horizontal="center" vertical="center" wrapText="1"/>
    </xf>
    <xf numFmtId="0" fontId="7" fillId="0" borderId="31" xfId="0" applyFont="1" applyFill="1" applyBorder="1" applyAlignment="1">
      <alignment horizontal="center" vertical="center" wrapText="1"/>
    </xf>
    <xf numFmtId="2" fontId="7" fillId="0" borderId="18" xfId="0" applyNumberFormat="1" applyFont="1" applyFill="1" applyBorder="1" applyAlignment="1">
      <alignment horizontal="center" vertical="center" wrapText="1"/>
    </xf>
    <xf numFmtId="2" fontId="7" fillId="0" borderId="31" xfId="0" applyNumberFormat="1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/>
    </xf>
    <xf numFmtId="0" fontId="7" fillId="0" borderId="37" xfId="0" applyFont="1" applyFill="1" applyBorder="1" applyAlignment="1">
      <alignment horizontal="center"/>
    </xf>
    <xf numFmtId="0" fontId="7" fillId="0" borderId="25" xfId="0" applyFont="1" applyFill="1" applyBorder="1" applyAlignment="1">
      <alignment horizontal="center" vertical="center" wrapText="1"/>
    </xf>
    <xf numFmtId="0" fontId="7" fillId="0" borderId="29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left" vertical="center" wrapText="1"/>
    </xf>
    <xf numFmtId="0" fontId="6" fillId="2" borderId="10" xfId="0" applyFont="1" applyFill="1" applyBorder="1" applyAlignment="1">
      <alignment horizontal="left" vertical="center" wrapText="1"/>
    </xf>
    <xf numFmtId="49" fontId="6" fillId="2" borderId="5" xfId="0" applyNumberFormat="1" applyFont="1" applyFill="1" applyBorder="1" applyAlignment="1">
      <alignment horizontal="center" vertical="center"/>
    </xf>
    <xf numFmtId="49" fontId="6" fillId="2" borderId="2" xfId="0" applyNumberFormat="1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>
      <alignment horizontal="left" vertical="center" wrapText="1"/>
    </xf>
    <xf numFmtId="0" fontId="2" fillId="0" borderId="12" xfId="0" applyFont="1" applyFill="1" applyBorder="1" applyAlignment="1">
      <alignment horizontal="left" vertical="center" wrapText="1"/>
    </xf>
    <xf numFmtId="49" fontId="6" fillId="0" borderId="18" xfId="0" applyNumberFormat="1" applyFont="1" applyFill="1" applyBorder="1" applyAlignment="1">
      <alignment horizontal="center" vertical="center"/>
    </xf>
    <xf numFmtId="49" fontId="6" fillId="2" borderId="18" xfId="0" applyNumberFormat="1" applyFont="1" applyFill="1" applyBorder="1" applyAlignment="1">
      <alignment horizontal="center" vertical="center"/>
    </xf>
    <xf numFmtId="49" fontId="6" fillId="2" borderId="11" xfId="0" applyNumberFormat="1" applyFont="1" applyFill="1" applyBorder="1" applyAlignment="1">
      <alignment horizontal="center" vertical="center"/>
    </xf>
    <xf numFmtId="49" fontId="6" fillId="2" borderId="13" xfId="0" applyNumberFormat="1" applyFont="1" applyFill="1" applyBorder="1" applyAlignment="1">
      <alignment horizontal="center" vertical="center"/>
    </xf>
    <xf numFmtId="0" fontId="7" fillId="0" borderId="38" xfId="0" applyFont="1" applyFill="1" applyBorder="1" applyAlignment="1">
      <alignment horizontal="center" vertical="center" wrapText="1"/>
    </xf>
    <xf numFmtId="0" fontId="7" fillId="0" borderId="2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/>
    </xf>
    <xf numFmtId="0" fontId="7" fillId="0" borderId="15" xfId="0" applyFont="1" applyFill="1" applyBorder="1" applyAlignment="1">
      <alignment horizontal="center"/>
    </xf>
    <xf numFmtId="0" fontId="7" fillId="0" borderId="22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6" fillId="0" borderId="21" xfId="0" applyFont="1" applyFill="1" applyBorder="1" applyAlignment="1">
      <alignment horizontal="center" vertical="center" wrapText="1"/>
    </xf>
    <xf numFmtId="0" fontId="6" fillId="0" borderId="23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9" xfId="0" applyFont="1" applyFill="1" applyBorder="1" applyAlignment="1">
      <alignment horizontal="left" vertical="center" wrapText="1"/>
    </xf>
    <xf numFmtId="0" fontId="7" fillId="2" borderId="36" xfId="0" applyFont="1" applyFill="1" applyBorder="1" applyAlignment="1">
      <alignment horizontal="center" vertical="center" wrapText="1"/>
    </xf>
    <xf numFmtId="0" fontId="7" fillId="2" borderId="33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7" fillId="2" borderId="26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0" fontId="6" fillId="2" borderId="29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7" fillId="2" borderId="31" xfId="0" applyFont="1" applyFill="1" applyBorder="1" applyAlignment="1">
      <alignment horizontal="center" vertical="center" wrapText="1"/>
    </xf>
    <xf numFmtId="2" fontId="7" fillId="2" borderId="5" xfId="0" applyNumberFormat="1" applyFont="1" applyFill="1" applyBorder="1" applyAlignment="1">
      <alignment horizontal="center" vertical="center" wrapText="1"/>
    </xf>
    <xf numFmtId="2" fontId="7" fillId="2" borderId="15" xfId="0" applyNumberFormat="1" applyFont="1" applyFill="1" applyBorder="1" applyAlignment="1">
      <alignment horizontal="center" vertical="center" wrapText="1"/>
    </xf>
    <xf numFmtId="0" fontId="6" fillId="2" borderId="21" xfId="0" applyFont="1" applyFill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center" vertical="center" wrapText="1"/>
    </xf>
    <xf numFmtId="0" fontId="7" fillId="2" borderId="32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/>
    </xf>
    <xf numFmtId="0" fontId="7" fillId="2" borderId="9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28" xfId="0" applyFont="1" applyFill="1" applyBorder="1" applyAlignment="1">
      <alignment horizontal="center"/>
    </xf>
    <xf numFmtId="0" fontId="6" fillId="2" borderId="29" xfId="0" applyFont="1" applyFill="1" applyBorder="1" applyAlignment="1">
      <alignment horizontal="center"/>
    </xf>
    <xf numFmtId="0" fontId="7" fillId="2" borderId="28" xfId="0" applyFont="1" applyFill="1" applyBorder="1" applyAlignment="1">
      <alignment horizontal="center"/>
    </xf>
    <xf numFmtId="0" fontId="7" fillId="2" borderId="29" xfId="0" applyFont="1" applyFill="1" applyBorder="1" applyAlignment="1">
      <alignment horizontal="center"/>
    </xf>
    <xf numFmtId="0" fontId="6" fillId="2" borderId="26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left" vertical="center" wrapText="1"/>
    </xf>
    <xf numFmtId="0" fontId="2" fillId="2" borderId="10" xfId="0" applyFont="1" applyFill="1" applyBorder="1" applyAlignment="1">
      <alignment horizontal="left" vertical="center" wrapText="1"/>
    </xf>
    <xf numFmtId="0" fontId="2" fillId="2" borderId="12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49" fontId="6" fillId="2" borderId="9" xfId="0" applyNumberFormat="1" applyFont="1" applyFill="1" applyBorder="1" applyAlignment="1">
      <alignment horizontal="center" vertical="center"/>
    </xf>
    <xf numFmtId="0" fontId="6" fillId="2" borderId="21" xfId="0" applyFont="1" applyFill="1" applyBorder="1" applyAlignment="1">
      <alignment horizontal="center"/>
    </xf>
    <xf numFmtId="0" fontId="6" fillId="2" borderId="23" xfId="0" applyFont="1" applyFill="1" applyBorder="1" applyAlignment="1">
      <alignment horizontal="center"/>
    </xf>
    <xf numFmtId="0" fontId="6" fillId="2" borderId="20" xfId="0" applyFont="1" applyFill="1" applyBorder="1" applyAlignment="1">
      <alignment horizontal="center" vertical="center" wrapText="1"/>
    </xf>
    <xf numFmtId="0" fontId="7" fillId="2" borderId="34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/>
    </xf>
    <xf numFmtId="0" fontId="7" fillId="2" borderId="23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/>
    </xf>
    <xf numFmtId="0" fontId="7" fillId="2" borderId="8" xfId="0" applyFont="1" applyFill="1" applyBorder="1" applyAlignment="1">
      <alignment horizontal="center" vertical="center" wrapText="1"/>
    </xf>
    <xf numFmtId="2" fontId="7" fillId="2" borderId="9" xfId="0" applyNumberFormat="1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/>
    </xf>
    <xf numFmtId="0" fontId="7" fillId="2" borderId="32" xfId="0" applyFont="1" applyFill="1" applyBorder="1" applyAlignment="1">
      <alignment horizontal="center"/>
    </xf>
    <xf numFmtId="0" fontId="7" fillId="2" borderId="33" xfId="0" applyFont="1" applyFill="1" applyBorder="1" applyAlignment="1">
      <alignment horizontal="center"/>
    </xf>
    <xf numFmtId="0" fontId="7" fillId="2" borderId="19" xfId="0" applyFont="1" applyFill="1" applyBorder="1" applyAlignment="1">
      <alignment horizontal="center" vertical="center" wrapText="1"/>
    </xf>
    <xf numFmtId="0" fontId="7" fillId="2" borderId="35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7" fillId="2" borderId="37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2" fontId="7" fillId="2" borderId="18" xfId="0" applyNumberFormat="1" applyFont="1" applyFill="1" applyBorder="1" applyAlignment="1">
      <alignment horizontal="center" vertical="center" wrapText="1"/>
    </xf>
    <xf numFmtId="2" fontId="7" fillId="2" borderId="31" xfId="0" applyNumberFormat="1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/>
    </xf>
    <xf numFmtId="0" fontId="7" fillId="2" borderId="37" xfId="0" applyFont="1" applyFill="1" applyBorder="1" applyAlignment="1">
      <alignment horizontal="center"/>
    </xf>
    <xf numFmtId="0" fontId="7" fillId="2" borderId="25" xfId="0" applyFont="1" applyFill="1" applyBorder="1" applyAlignment="1">
      <alignment horizontal="center" vertical="center" wrapText="1"/>
    </xf>
    <xf numFmtId="0" fontId="7" fillId="2" borderId="29" xfId="0" applyFont="1" applyFill="1" applyBorder="1" applyAlignment="1">
      <alignment horizontal="center" vertical="center" wrapText="1"/>
    </xf>
    <xf numFmtId="49" fontId="6" fillId="2" borderId="31" xfId="0" applyNumberFormat="1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left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/>
    </xf>
    <xf numFmtId="0" fontId="7" fillId="2" borderId="27" xfId="0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34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7" fillId="2" borderId="10" xfId="0" applyFont="1" applyFill="1" applyBorder="1" applyAlignment="1">
      <alignment horizontal="left" vertical="center" wrapText="1"/>
    </xf>
    <xf numFmtId="0" fontId="7" fillId="2" borderId="12" xfId="0" applyFont="1" applyFill="1" applyBorder="1" applyAlignment="1">
      <alignment horizontal="left" vertical="center" wrapText="1"/>
    </xf>
    <xf numFmtId="166" fontId="7" fillId="2" borderId="5" xfId="0" applyNumberFormat="1" applyFont="1" applyFill="1" applyBorder="1" applyAlignment="1">
      <alignment horizontal="center" vertical="center" wrapText="1"/>
    </xf>
    <xf numFmtId="166" fontId="7" fillId="2" borderId="7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4" fillId="0" borderId="9" xfId="0" applyFont="1" applyBorder="1" applyAlignment="1">
      <alignment horizontal="center" vertical="center" textRotation="90"/>
    </xf>
    <xf numFmtId="0" fontId="4" fillId="0" borderId="11" xfId="0" applyFont="1" applyBorder="1" applyAlignment="1">
      <alignment horizontal="center" vertical="center" textRotation="90"/>
    </xf>
    <xf numFmtId="0" fontId="4" fillId="0" borderId="13" xfId="0" applyFont="1" applyBorder="1" applyAlignment="1">
      <alignment horizontal="center" vertical="center" textRotation="90"/>
    </xf>
    <xf numFmtId="0" fontId="8" fillId="0" borderId="9" xfId="0" applyFont="1" applyBorder="1" applyAlignment="1">
      <alignment horizontal="left"/>
    </xf>
    <xf numFmtId="0" fontId="8" fillId="0" borderId="13" xfId="0" applyFont="1" applyBorder="1" applyAlignment="1">
      <alignment horizontal="left"/>
    </xf>
    <xf numFmtId="0" fontId="8" fillId="0" borderId="9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3" fillId="2" borderId="1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vertical="center" wrapText="1"/>
    </xf>
    <xf numFmtId="0" fontId="8" fillId="0" borderId="9" xfId="0" applyFont="1" applyBorder="1" applyAlignment="1">
      <alignment vertical="center"/>
    </xf>
    <xf numFmtId="0" fontId="8" fillId="0" borderId="11" xfId="0" applyFont="1" applyBorder="1" applyAlignment="1">
      <alignment vertical="center"/>
    </xf>
    <xf numFmtId="0" fontId="8" fillId="0" borderId="13" xfId="0" applyFont="1" applyBorder="1" applyAlignment="1">
      <alignment vertical="center"/>
    </xf>
    <xf numFmtId="0" fontId="4" fillId="0" borderId="2" xfId="0" applyFont="1" applyBorder="1" applyAlignment="1">
      <alignment horizontal="center" wrapText="1"/>
    </xf>
    <xf numFmtId="0" fontId="3" fillId="2" borderId="0" xfId="2" applyFont="1" applyFill="1" applyAlignment="1">
      <alignment horizontal="left" vertical="top" wrapText="1"/>
    </xf>
    <xf numFmtId="0" fontId="3" fillId="2" borderId="9" xfId="2" applyFont="1" applyFill="1" applyBorder="1" applyAlignment="1">
      <alignment horizontal="center"/>
    </xf>
    <xf numFmtId="0" fontId="3" fillId="2" borderId="13" xfId="2" applyFont="1" applyFill="1" applyBorder="1" applyAlignment="1">
      <alignment horizontal="center"/>
    </xf>
    <xf numFmtId="165" fontId="3" fillId="2" borderId="14" xfId="2" applyNumberFormat="1" applyFont="1" applyFill="1" applyBorder="1" applyAlignment="1">
      <alignment horizontal="center" vertical="top"/>
    </xf>
    <xf numFmtId="165" fontId="3" fillId="2" borderId="1" xfId="2" applyNumberFormat="1" applyFont="1" applyFill="1" applyBorder="1" applyAlignment="1">
      <alignment horizontal="center" vertical="top"/>
    </xf>
    <xf numFmtId="165" fontId="3" fillId="2" borderId="30" xfId="2" applyNumberFormat="1" applyFont="1" applyFill="1" applyBorder="1" applyAlignment="1">
      <alignment horizontal="center" vertical="top"/>
    </xf>
    <xf numFmtId="0" fontId="3" fillId="5" borderId="44" xfId="2" applyFont="1" applyFill="1" applyBorder="1" applyAlignment="1">
      <alignment horizontal="center"/>
    </xf>
    <xf numFmtId="0" fontId="20" fillId="2" borderId="45" xfId="2" applyFont="1" applyFill="1" applyBorder="1"/>
    <xf numFmtId="165" fontId="3" fillId="5" borderId="40" xfId="2" applyNumberFormat="1" applyFont="1" applyFill="1" applyBorder="1" applyAlignment="1">
      <alignment horizontal="center" vertical="top"/>
    </xf>
    <xf numFmtId="0" fontId="20" fillId="2" borderId="41" xfId="2" applyFont="1" applyFill="1" applyBorder="1"/>
    <xf numFmtId="0" fontId="20" fillId="2" borderId="42" xfId="2" applyFont="1" applyFill="1" applyBorder="1"/>
    <xf numFmtId="0" fontId="2" fillId="2" borderId="0" xfId="2" applyFont="1" applyFill="1"/>
    <xf numFmtId="0" fontId="2" fillId="2" borderId="41" xfId="2" applyFont="1" applyFill="1" applyBorder="1"/>
    <xf numFmtId="0" fontId="2" fillId="2" borderId="42" xfId="2" applyFont="1" applyFill="1" applyBorder="1"/>
  </cellXfs>
  <cellStyles count="3">
    <cellStyle name="Обычный" xfId="0" builtinId="0"/>
    <cellStyle name="Обычный 2" xfId="2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20"/>
  <sheetViews>
    <sheetView tabSelected="1" view="pageBreakPreview" zoomScale="98" zoomScaleNormal="98" zoomScaleSheetLayoutView="98" workbookViewId="0">
      <selection activeCell="E3" sqref="E3"/>
    </sheetView>
  </sheetViews>
  <sheetFormatPr defaultRowHeight="15" x14ac:dyDescent="0.25"/>
  <cols>
    <col min="1" max="1" width="24.28515625" customWidth="1"/>
    <col min="2" max="2" width="8" customWidth="1"/>
    <col min="4" max="4" width="8" customWidth="1"/>
    <col min="5" max="5" width="27.140625" customWidth="1"/>
    <col min="6" max="6" width="10.42578125" customWidth="1"/>
    <col min="7" max="8" width="8" customWidth="1"/>
    <col min="9" max="9" width="9" customWidth="1"/>
    <col min="10" max="10" width="7.42578125" customWidth="1"/>
    <col min="11" max="11" width="7.85546875" customWidth="1"/>
    <col min="12" max="12" width="8.28515625" customWidth="1"/>
  </cols>
  <sheetData>
    <row r="1" spans="1:12" ht="15.75" x14ac:dyDescent="0.25">
      <c r="A1" s="341"/>
      <c r="B1" s="341"/>
      <c r="C1" s="341"/>
      <c r="D1" s="341"/>
      <c r="E1" s="341"/>
      <c r="F1" s="341"/>
      <c r="G1" s="341"/>
      <c r="I1" s="341"/>
      <c r="J1" s="346" t="s">
        <v>233</v>
      </c>
      <c r="K1" s="346"/>
      <c r="L1" s="346"/>
    </row>
    <row r="2" spans="1:12" x14ac:dyDescent="0.25">
      <c r="B2" s="344"/>
      <c r="C2" s="344"/>
      <c r="D2" s="344"/>
      <c r="E2" s="344"/>
      <c r="F2" s="344"/>
      <c r="G2" s="344"/>
      <c r="H2" s="345" t="s">
        <v>238</v>
      </c>
      <c r="I2" s="345"/>
      <c r="J2" s="345"/>
      <c r="K2" s="345"/>
      <c r="L2" s="345"/>
    </row>
    <row r="3" spans="1:12" x14ac:dyDescent="0.25">
      <c r="A3" s="170"/>
      <c r="B3" s="170"/>
      <c r="C3" s="170"/>
      <c r="D3" s="170"/>
      <c r="E3" s="170"/>
      <c r="F3" s="170"/>
      <c r="G3" s="170"/>
      <c r="H3" s="345" t="s">
        <v>234</v>
      </c>
      <c r="I3" s="345"/>
      <c r="J3" s="345"/>
      <c r="K3" s="345"/>
      <c r="L3" s="345"/>
    </row>
    <row r="4" spans="1:12" x14ac:dyDescent="0.25">
      <c r="B4" s="15"/>
      <c r="C4" s="15"/>
      <c r="D4" s="15"/>
      <c r="E4" s="15"/>
      <c r="F4" s="15"/>
      <c r="G4" s="15"/>
      <c r="H4" s="345" t="s">
        <v>239</v>
      </c>
      <c r="I4" s="345"/>
      <c r="J4" s="345"/>
      <c r="K4" s="345"/>
      <c r="L4" s="345"/>
    </row>
    <row r="5" spans="1:12" x14ac:dyDescent="0.25">
      <c r="A5" s="15"/>
      <c r="B5" s="15"/>
      <c r="C5" s="15"/>
      <c r="D5" s="15"/>
      <c r="E5" s="15"/>
      <c r="F5" s="15"/>
      <c r="G5" s="15"/>
      <c r="H5" s="15"/>
      <c r="I5" s="345" t="s">
        <v>236</v>
      </c>
      <c r="J5" s="345"/>
      <c r="K5" s="345"/>
      <c r="L5" s="345"/>
    </row>
    <row r="6" spans="1:12" x14ac:dyDescent="0.25">
      <c r="A6" s="15" t="s">
        <v>29</v>
      </c>
      <c r="B6" s="15"/>
      <c r="C6" s="15"/>
      <c r="D6" s="15"/>
      <c r="E6" s="15"/>
      <c r="F6" s="15"/>
      <c r="G6" s="15"/>
      <c r="H6" s="15"/>
      <c r="I6" s="343"/>
      <c r="J6" s="343"/>
      <c r="K6" s="343"/>
      <c r="L6" s="343"/>
    </row>
    <row r="7" spans="1:12" ht="15.75" thickBot="1" x14ac:dyDescent="0.3">
      <c r="A7" s="15"/>
      <c r="B7" s="342" t="s">
        <v>235</v>
      </c>
      <c r="C7" s="342"/>
      <c r="D7" s="342"/>
      <c r="E7" s="342"/>
      <c r="F7" s="342"/>
      <c r="G7" s="15"/>
      <c r="H7" s="15"/>
      <c r="I7" s="15"/>
      <c r="J7" s="15"/>
      <c r="K7" s="15"/>
      <c r="L7" s="15"/>
    </row>
    <row r="8" spans="1:12" ht="27.75" customHeight="1" x14ac:dyDescent="0.25">
      <c r="A8" s="368" t="s">
        <v>0</v>
      </c>
      <c r="B8" s="370" t="s">
        <v>1</v>
      </c>
      <c r="C8" s="370"/>
      <c r="D8" s="370"/>
      <c r="E8" s="370" t="s">
        <v>2</v>
      </c>
      <c r="F8" s="372" t="s">
        <v>3</v>
      </c>
      <c r="G8" s="370" t="s">
        <v>4</v>
      </c>
      <c r="H8" s="370"/>
      <c r="I8" s="370"/>
      <c r="J8" s="370" t="s">
        <v>5</v>
      </c>
      <c r="K8" s="370"/>
      <c r="L8" s="370"/>
    </row>
    <row r="9" spans="1:12" ht="29.25" thickBot="1" x14ac:dyDescent="0.3">
      <c r="A9" s="369"/>
      <c r="B9" s="147" t="s">
        <v>13</v>
      </c>
      <c r="C9" s="147" t="s">
        <v>7</v>
      </c>
      <c r="D9" s="147" t="s">
        <v>8</v>
      </c>
      <c r="E9" s="371"/>
      <c r="F9" s="373"/>
      <c r="G9" s="147" t="s">
        <v>13</v>
      </c>
      <c r="H9" s="147" t="s">
        <v>7</v>
      </c>
      <c r="I9" s="147" t="s">
        <v>8</v>
      </c>
      <c r="J9" s="147" t="s">
        <v>13</v>
      </c>
      <c r="K9" s="147" t="s">
        <v>7</v>
      </c>
      <c r="L9" s="147" t="s">
        <v>8</v>
      </c>
    </row>
    <row r="10" spans="1:12" ht="15.75" thickBot="1" x14ac:dyDescent="0.3">
      <c r="A10" s="382" t="s">
        <v>17</v>
      </c>
      <c r="B10" s="383"/>
      <c r="C10" s="383"/>
      <c r="D10" s="383"/>
      <c r="E10" s="383"/>
      <c r="F10" s="383"/>
      <c r="G10" s="383"/>
      <c r="H10" s="383"/>
      <c r="I10" s="383"/>
      <c r="J10" s="383"/>
      <c r="K10" s="383"/>
      <c r="L10" s="383"/>
    </row>
    <row r="11" spans="1:12" ht="18.75" customHeight="1" thickBot="1" x14ac:dyDescent="0.3">
      <c r="A11" s="360" t="s">
        <v>9</v>
      </c>
      <c r="B11" s="361"/>
      <c r="C11" s="361"/>
      <c r="D11" s="361"/>
      <c r="E11" s="361"/>
      <c r="F11" s="361"/>
      <c r="G11" s="361"/>
      <c r="H11" s="361"/>
      <c r="I11" s="361"/>
      <c r="J11" s="361"/>
      <c r="K11" s="361"/>
      <c r="L11" s="361"/>
    </row>
    <row r="12" spans="1:12" ht="18.75" customHeight="1" x14ac:dyDescent="0.25">
      <c r="A12" s="364" t="s">
        <v>120</v>
      </c>
      <c r="B12" s="374" t="s">
        <v>24</v>
      </c>
      <c r="C12" s="374" t="s">
        <v>25</v>
      </c>
      <c r="D12" s="374" t="s">
        <v>26</v>
      </c>
      <c r="E12" s="16" t="s">
        <v>27</v>
      </c>
      <c r="F12" s="17">
        <v>988</v>
      </c>
      <c r="G12" s="154">
        <v>30</v>
      </c>
      <c r="H12" s="154">
        <v>40</v>
      </c>
      <c r="I12" s="154">
        <v>50</v>
      </c>
      <c r="J12" s="154">
        <v>25</v>
      </c>
      <c r="K12" s="154">
        <v>35</v>
      </c>
      <c r="L12" s="154">
        <v>45</v>
      </c>
    </row>
    <row r="13" spans="1:12" ht="18.75" customHeight="1" x14ac:dyDescent="0.25">
      <c r="A13" s="353"/>
      <c r="B13" s="375"/>
      <c r="C13" s="375"/>
      <c r="D13" s="375"/>
      <c r="E13" s="145" t="s">
        <v>66</v>
      </c>
      <c r="F13" s="18">
        <v>647</v>
      </c>
      <c r="G13" s="144">
        <v>30</v>
      </c>
      <c r="H13" s="144">
        <v>40</v>
      </c>
      <c r="I13" s="144">
        <v>50</v>
      </c>
      <c r="J13" s="144">
        <v>25</v>
      </c>
      <c r="K13" s="144">
        <v>35</v>
      </c>
      <c r="L13" s="144">
        <v>45</v>
      </c>
    </row>
    <row r="14" spans="1:12" ht="15" customHeight="1" x14ac:dyDescent="0.25">
      <c r="A14" s="347"/>
      <c r="B14" s="376"/>
      <c r="C14" s="376"/>
      <c r="D14" s="376"/>
      <c r="E14" s="119" t="s">
        <v>121</v>
      </c>
      <c r="F14" s="72">
        <v>5538</v>
      </c>
      <c r="G14" s="71">
        <v>10</v>
      </c>
      <c r="H14" s="71">
        <v>10</v>
      </c>
      <c r="I14" s="71">
        <v>10</v>
      </c>
      <c r="J14" s="71">
        <v>10</v>
      </c>
      <c r="K14" s="71">
        <v>10</v>
      </c>
      <c r="L14" s="71">
        <v>10</v>
      </c>
    </row>
    <row r="15" spans="1:12" ht="16.5" customHeight="1" x14ac:dyDescent="0.25">
      <c r="A15" s="352" t="s">
        <v>119</v>
      </c>
      <c r="B15" s="384" t="s">
        <v>46</v>
      </c>
      <c r="C15" s="384" t="s">
        <v>47</v>
      </c>
      <c r="D15" s="384" t="s">
        <v>48</v>
      </c>
      <c r="E15" s="19" t="s">
        <v>53</v>
      </c>
      <c r="F15" s="139">
        <v>1900</v>
      </c>
      <c r="G15" s="20">
        <v>85</v>
      </c>
      <c r="H15" s="20">
        <v>98</v>
      </c>
      <c r="I15" s="20">
        <v>105</v>
      </c>
      <c r="J15" s="20">
        <v>79</v>
      </c>
      <c r="K15" s="20">
        <v>83</v>
      </c>
      <c r="L15" s="20">
        <v>99</v>
      </c>
    </row>
    <row r="16" spans="1:12" x14ac:dyDescent="0.25">
      <c r="A16" s="352"/>
      <c r="B16" s="384"/>
      <c r="C16" s="384"/>
      <c r="D16" s="384"/>
      <c r="E16" s="21" t="s">
        <v>52</v>
      </c>
      <c r="F16" s="140">
        <v>632</v>
      </c>
      <c r="G16" s="22">
        <v>45</v>
      </c>
      <c r="H16" s="22">
        <v>50</v>
      </c>
      <c r="I16" s="22">
        <v>55</v>
      </c>
      <c r="J16" s="22">
        <v>45</v>
      </c>
      <c r="K16" s="22">
        <v>50</v>
      </c>
      <c r="L16" s="22">
        <v>55</v>
      </c>
    </row>
    <row r="17" spans="1:12" x14ac:dyDescent="0.25">
      <c r="A17" s="352"/>
      <c r="B17" s="384"/>
      <c r="C17" s="384"/>
      <c r="D17" s="384"/>
      <c r="E17" s="21" t="s">
        <v>12</v>
      </c>
      <c r="F17" s="140">
        <v>791</v>
      </c>
      <c r="G17" s="22">
        <v>5</v>
      </c>
      <c r="H17" s="22">
        <v>5</v>
      </c>
      <c r="I17" s="22">
        <v>7</v>
      </c>
      <c r="J17" s="22">
        <v>5</v>
      </c>
      <c r="K17" s="22">
        <v>45</v>
      </c>
      <c r="L17" s="22">
        <v>7</v>
      </c>
    </row>
    <row r="18" spans="1:12" x14ac:dyDescent="0.25">
      <c r="A18" s="352"/>
      <c r="B18" s="384"/>
      <c r="C18" s="384"/>
      <c r="D18" s="384"/>
      <c r="E18" s="21" t="s">
        <v>10</v>
      </c>
      <c r="F18" s="140">
        <v>219</v>
      </c>
      <c r="G18" s="22">
        <v>30</v>
      </c>
      <c r="H18" s="22">
        <v>34</v>
      </c>
      <c r="I18" s="22">
        <v>40</v>
      </c>
      <c r="J18" s="22">
        <v>26</v>
      </c>
      <c r="K18" s="22">
        <v>29</v>
      </c>
      <c r="L18" s="22">
        <v>33</v>
      </c>
    </row>
    <row r="19" spans="1:12" x14ac:dyDescent="0.25">
      <c r="A19" s="352"/>
      <c r="B19" s="384"/>
      <c r="C19" s="384"/>
      <c r="D19" s="384"/>
      <c r="E19" s="21" t="s">
        <v>11</v>
      </c>
      <c r="F19" s="140">
        <v>204</v>
      </c>
      <c r="G19" s="22">
        <v>17</v>
      </c>
      <c r="H19" s="22">
        <v>20</v>
      </c>
      <c r="I19" s="22">
        <v>25</v>
      </c>
      <c r="J19" s="22">
        <v>12</v>
      </c>
      <c r="K19" s="22">
        <v>17</v>
      </c>
      <c r="L19" s="22">
        <v>21</v>
      </c>
    </row>
    <row r="20" spans="1:12" ht="15.75" x14ac:dyDescent="0.25">
      <c r="A20" s="353"/>
      <c r="B20" s="375"/>
      <c r="C20" s="375"/>
      <c r="D20" s="375"/>
      <c r="E20" s="23" t="s">
        <v>28</v>
      </c>
      <c r="F20" s="140">
        <v>80</v>
      </c>
      <c r="G20" s="24">
        <v>0.1</v>
      </c>
      <c r="H20" s="24">
        <v>0.2</v>
      </c>
      <c r="I20" s="24">
        <v>0.3</v>
      </c>
      <c r="J20" s="24">
        <v>0.1</v>
      </c>
      <c r="K20" s="24">
        <v>0.2</v>
      </c>
      <c r="L20" s="24">
        <v>0.3</v>
      </c>
    </row>
    <row r="21" spans="1:12" ht="15.75" x14ac:dyDescent="0.25">
      <c r="A21" s="347" t="s">
        <v>68</v>
      </c>
      <c r="B21" s="376" t="s">
        <v>46</v>
      </c>
      <c r="C21" s="376" t="s">
        <v>46</v>
      </c>
      <c r="D21" s="376" t="s">
        <v>46</v>
      </c>
      <c r="E21" s="23" t="s">
        <v>69</v>
      </c>
      <c r="F21" s="140">
        <v>5050</v>
      </c>
      <c r="G21" s="24">
        <v>0.1</v>
      </c>
      <c r="H21" s="24">
        <v>0.1</v>
      </c>
      <c r="I21" s="24">
        <v>0.1</v>
      </c>
      <c r="J21" s="22">
        <v>50</v>
      </c>
      <c r="K21" s="22">
        <v>50</v>
      </c>
      <c r="L21" s="22">
        <v>50</v>
      </c>
    </row>
    <row r="22" spans="1:12" ht="15.75" x14ac:dyDescent="0.25">
      <c r="A22" s="347"/>
      <c r="B22" s="376"/>
      <c r="C22" s="376"/>
      <c r="D22" s="376"/>
      <c r="E22" s="23" t="s">
        <v>32</v>
      </c>
      <c r="F22" s="140">
        <v>425</v>
      </c>
      <c r="G22" s="22">
        <v>3</v>
      </c>
      <c r="H22" s="22">
        <v>3</v>
      </c>
      <c r="I22" s="22">
        <v>3</v>
      </c>
      <c r="J22" s="22">
        <v>3</v>
      </c>
      <c r="K22" s="22">
        <v>3</v>
      </c>
      <c r="L22" s="22">
        <v>3</v>
      </c>
    </row>
    <row r="23" spans="1:12" ht="15.75" x14ac:dyDescent="0.25">
      <c r="A23" s="25" t="s">
        <v>67</v>
      </c>
      <c r="B23" s="26">
        <v>120</v>
      </c>
      <c r="C23" s="26">
        <v>120</v>
      </c>
      <c r="D23" s="26">
        <v>120</v>
      </c>
      <c r="E23" s="23" t="s">
        <v>51</v>
      </c>
      <c r="F23" s="140">
        <v>751</v>
      </c>
      <c r="G23" s="81">
        <v>150</v>
      </c>
      <c r="H23" s="81">
        <v>150</v>
      </c>
      <c r="I23" s="81">
        <v>150</v>
      </c>
      <c r="J23" s="22">
        <v>120</v>
      </c>
      <c r="K23" s="22">
        <v>120</v>
      </c>
      <c r="L23" s="22">
        <v>120</v>
      </c>
    </row>
    <row r="24" spans="1:12" ht="30.75" thickBot="1" x14ac:dyDescent="0.3">
      <c r="A24" s="27" t="s">
        <v>110</v>
      </c>
      <c r="B24" s="40">
        <v>30</v>
      </c>
      <c r="C24" s="40">
        <v>50</v>
      </c>
      <c r="D24" s="40">
        <v>50</v>
      </c>
      <c r="E24" s="29" t="s">
        <v>110</v>
      </c>
      <c r="F24" s="30">
        <v>550</v>
      </c>
      <c r="G24" s="31">
        <v>30</v>
      </c>
      <c r="H24" s="31">
        <v>50</v>
      </c>
      <c r="I24" s="31">
        <v>50</v>
      </c>
      <c r="J24" s="31">
        <v>30</v>
      </c>
      <c r="K24" s="31">
        <v>50</v>
      </c>
      <c r="L24" s="31">
        <v>50</v>
      </c>
    </row>
    <row r="25" spans="1:12" ht="15.75" thickBot="1" x14ac:dyDescent="0.3">
      <c r="A25" s="381"/>
      <c r="B25" s="381"/>
      <c r="C25" s="381"/>
      <c r="D25" s="381"/>
      <c r="E25" s="381"/>
      <c r="F25" s="381"/>
      <c r="G25" s="381"/>
      <c r="H25" s="381"/>
      <c r="I25" s="381"/>
      <c r="J25" s="381"/>
      <c r="K25" s="381"/>
      <c r="L25" s="381"/>
    </row>
    <row r="26" spans="1:12" ht="15.75" thickBot="1" x14ac:dyDescent="0.3">
      <c r="A26" s="360" t="s">
        <v>49</v>
      </c>
      <c r="B26" s="361"/>
      <c r="C26" s="361"/>
      <c r="D26" s="361"/>
      <c r="E26" s="361"/>
      <c r="F26" s="361"/>
      <c r="G26" s="361"/>
      <c r="H26" s="361"/>
      <c r="I26" s="361"/>
      <c r="J26" s="361"/>
      <c r="K26" s="361"/>
      <c r="L26" s="361"/>
    </row>
    <row r="27" spans="1:12" x14ac:dyDescent="0.25">
      <c r="A27" s="364" t="s">
        <v>122</v>
      </c>
      <c r="B27" s="386">
        <v>60</v>
      </c>
      <c r="C27" s="386">
        <v>80</v>
      </c>
      <c r="D27" s="386">
        <v>100</v>
      </c>
      <c r="E27" s="32" t="s">
        <v>60</v>
      </c>
      <c r="F27" s="143">
        <v>212</v>
      </c>
      <c r="G27" s="33">
        <v>49</v>
      </c>
      <c r="H27" s="33">
        <v>63</v>
      </c>
      <c r="I27" s="33">
        <v>70</v>
      </c>
      <c r="J27" s="33">
        <v>35</v>
      </c>
      <c r="K27" s="33">
        <v>45</v>
      </c>
      <c r="L27" s="33">
        <v>50</v>
      </c>
    </row>
    <row r="28" spans="1:12" x14ac:dyDescent="0.25">
      <c r="A28" s="347"/>
      <c r="B28" s="348"/>
      <c r="C28" s="348"/>
      <c r="D28" s="348"/>
      <c r="E28" s="12" t="s">
        <v>35</v>
      </c>
      <c r="F28" s="163">
        <v>219</v>
      </c>
      <c r="G28" s="142">
        <v>21</v>
      </c>
      <c r="H28" s="142">
        <v>27</v>
      </c>
      <c r="I28" s="24">
        <v>30</v>
      </c>
      <c r="J28" s="142">
        <v>16</v>
      </c>
      <c r="K28" s="142">
        <v>21</v>
      </c>
      <c r="L28" s="24">
        <v>23</v>
      </c>
    </row>
    <row r="29" spans="1:12" x14ac:dyDescent="0.25">
      <c r="A29" s="347"/>
      <c r="B29" s="348"/>
      <c r="C29" s="348"/>
      <c r="D29" s="348"/>
      <c r="E29" s="21" t="s">
        <v>37</v>
      </c>
      <c r="F29" s="140">
        <v>751</v>
      </c>
      <c r="G29" s="142">
        <v>21</v>
      </c>
      <c r="H29" s="142">
        <v>27</v>
      </c>
      <c r="I29" s="24">
        <v>30</v>
      </c>
      <c r="J29" s="142">
        <v>15</v>
      </c>
      <c r="K29" s="142">
        <v>19</v>
      </c>
      <c r="L29" s="24">
        <v>21</v>
      </c>
    </row>
    <row r="30" spans="1:12" x14ac:dyDescent="0.25">
      <c r="A30" s="347"/>
      <c r="B30" s="348"/>
      <c r="C30" s="348"/>
      <c r="D30" s="348"/>
      <c r="E30" s="21" t="s">
        <v>12</v>
      </c>
      <c r="F30" s="140">
        <v>791</v>
      </c>
      <c r="G30" s="24">
        <v>4</v>
      </c>
      <c r="H30" s="24">
        <v>4.5</v>
      </c>
      <c r="I30" s="24">
        <v>5</v>
      </c>
      <c r="J30" s="24">
        <v>4</v>
      </c>
      <c r="K30" s="24">
        <v>4.5</v>
      </c>
      <c r="L30" s="24">
        <v>5</v>
      </c>
    </row>
    <row r="31" spans="1:12" ht="15.75" x14ac:dyDescent="0.25">
      <c r="A31" s="347"/>
      <c r="B31" s="348"/>
      <c r="C31" s="348"/>
      <c r="D31" s="348"/>
      <c r="E31" s="23" t="s">
        <v>28</v>
      </c>
      <c r="F31" s="140">
        <v>80</v>
      </c>
      <c r="G31" s="24">
        <v>0.1</v>
      </c>
      <c r="H31" s="24">
        <v>0.1</v>
      </c>
      <c r="I31" s="24">
        <v>0.1</v>
      </c>
      <c r="J31" s="24">
        <v>0.1</v>
      </c>
      <c r="K31" s="24">
        <v>0.1</v>
      </c>
      <c r="L31" s="24">
        <v>0.1</v>
      </c>
    </row>
    <row r="32" spans="1:12" x14ac:dyDescent="0.25">
      <c r="A32" s="351" t="s">
        <v>123</v>
      </c>
      <c r="B32" s="348">
        <v>70</v>
      </c>
      <c r="C32" s="348">
        <v>90</v>
      </c>
      <c r="D32" s="348">
        <v>100</v>
      </c>
      <c r="E32" s="35" t="s">
        <v>154</v>
      </c>
      <c r="F32" s="140">
        <v>5000</v>
      </c>
      <c r="G32" s="22">
        <v>80</v>
      </c>
      <c r="H32" s="22">
        <v>90</v>
      </c>
      <c r="I32" s="22">
        <v>100</v>
      </c>
      <c r="J32" s="22">
        <v>75</v>
      </c>
      <c r="K32" s="22">
        <v>85</v>
      </c>
      <c r="L32" s="22">
        <v>90</v>
      </c>
    </row>
    <row r="33" spans="1:12" x14ac:dyDescent="0.25">
      <c r="A33" s="352"/>
      <c r="B33" s="348"/>
      <c r="C33" s="348"/>
      <c r="D33" s="348"/>
      <c r="E33" s="21" t="s">
        <v>62</v>
      </c>
      <c r="F33" s="140">
        <v>426</v>
      </c>
      <c r="G33" s="142">
        <v>7</v>
      </c>
      <c r="H33" s="142">
        <v>12</v>
      </c>
      <c r="I33" s="24">
        <v>15</v>
      </c>
      <c r="J33" s="142">
        <v>7</v>
      </c>
      <c r="K33" s="142">
        <v>12</v>
      </c>
      <c r="L33" s="24">
        <v>15</v>
      </c>
    </row>
    <row r="34" spans="1:12" x14ac:dyDescent="0.25">
      <c r="A34" s="352"/>
      <c r="B34" s="348"/>
      <c r="C34" s="348"/>
      <c r="D34" s="348"/>
      <c r="E34" s="21" t="s">
        <v>97</v>
      </c>
      <c r="F34" s="140">
        <v>517</v>
      </c>
      <c r="G34" s="142">
        <v>5</v>
      </c>
      <c r="H34" s="142">
        <v>5</v>
      </c>
      <c r="I34" s="24">
        <v>5</v>
      </c>
      <c r="J34" s="142">
        <v>5</v>
      </c>
      <c r="K34" s="142">
        <v>5</v>
      </c>
      <c r="L34" s="24">
        <v>5</v>
      </c>
    </row>
    <row r="35" spans="1:12" x14ac:dyDescent="0.25">
      <c r="A35" s="352"/>
      <c r="B35" s="348"/>
      <c r="C35" s="348"/>
      <c r="D35" s="348"/>
      <c r="E35" s="36" t="s">
        <v>11</v>
      </c>
      <c r="F35" s="141">
        <v>204</v>
      </c>
      <c r="G35" s="142">
        <v>7</v>
      </c>
      <c r="H35" s="142">
        <v>12</v>
      </c>
      <c r="I35" s="22">
        <v>15</v>
      </c>
      <c r="J35" s="142">
        <v>5</v>
      </c>
      <c r="K35" s="142">
        <v>10</v>
      </c>
      <c r="L35" s="24">
        <v>12</v>
      </c>
    </row>
    <row r="36" spans="1:12" x14ac:dyDescent="0.25">
      <c r="A36" s="352"/>
      <c r="B36" s="348"/>
      <c r="C36" s="348"/>
      <c r="D36" s="348"/>
      <c r="E36" s="21" t="s">
        <v>12</v>
      </c>
      <c r="F36" s="140">
        <v>791</v>
      </c>
      <c r="G36" s="24">
        <v>2</v>
      </c>
      <c r="H36" s="24">
        <v>3</v>
      </c>
      <c r="I36" s="24">
        <v>3</v>
      </c>
      <c r="J36" s="24">
        <v>2</v>
      </c>
      <c r="K36" s="24">
        <v>3</v>
      </c>
      <c r="L36" s="24">
        <v>3</v>
      </c>
    </row>
    <row r="37" spans="1:12" ht="15.75" x14ac:dyDescent="0.25">
      <c r="A37" s="353"/>
      <c r="B37" s="348"/>
      <c r="C37" s="348"/>
      <c r="D37" s="348"/>
      <c r="E37" s="23" t="s">
        <v>28</v>
      </c>
      <c r="F37" s="140">
        <v>80</v>
      </c>
      <c r="G37" s="24">
        <v>0.2</v>
      </c>
      <c r="H37" s="24">
        <v>0.2</v>
      </c>
      <c r="I37" s="24">
        <v>0.2</v>
      </c>
      <c r="J37" s="24">
        <v>0.2</v>
      </c>
      <c r="K37" s="24">
        <v>0.2</v>
      </c>
      <c r="L37" s="24">
        <v>0.2</v>
      </c>
    </row>
    <row r="38" spans="1:12" ht="15.75" x14ac:dyDescent="0.25">
      <c r="A38" s="347" t="s">
        <v>94</v>
      </c>
      <c r="B38" s="348">
        <v>20</v>
      </c>
      <c r="C38" s="348">
        <v>20</v>
      </c>
      <c r="D38" s="348">
        <v>20</v>
      </c>
      <c r="E38" s="23" t="s">
        <v>77</v>
      </c>
      <c r="F38" s="140">
        <v>2103</v>
      </c>
      <c r="G38" s="24">
        <v>10</v>
      </c>
      <c r="H38" s="24">
        <v>10</v>
      </c>
      <c r="I38" s="24">
        <v>10</v>
      </c>
      <c r="J38" s="24">
        <v>10</v>
      </c>
      <c r="K38" s="24">
        <v>10</v>
      </c>
      <c r="L38" s="24">
        <v>10</v>
      </c>
    </row>
    <row r="39" spans="1:12" ht="15.75" x14ac:dyDescent="0.25">
      <c r="A39" s="347"/>
      <c r="B39" s="348"/>
      <c r="C39" s="348"/>
      <c r="D39" s="348"/>
      <c r="E39" s="23" t="s">
        <v>76</v>
      </c>
      <c r="F39" s="140">
        <v>222</v>
      </c>
      <c r="G39" s="24">
        <v>2</v>
      </c>
      <c r="H39" s="24">
        <v>2</v>
      </c>
      <c r="I39" s="24">
        <v>2</v>
      </c>
      <c r="J39" s="24">
        <v>2</v>
      </c>
      <c r="K39" s="24">
        <v>2</v>
      </c>
      <c r="L39" s="24">
        <v>2</v>
      </c>
    </row>
    <row r="40" spans="1:12" ht="15.75" x14ac:dyDescent="0.25">
      <c r="A40" s="347"/>
      <c r="B40" s="348"/>
      <c r="C40" s="348"/>
      <c r="D40" s="348"/>
      <c r="E40" s="23" t="s">
        <v>14</v>
      </c>
      <c r="F40" s="140">
        <v>4560</v>
      </c>
      <c r="G40" s="24">
        <v>2</v>
      </c>
      <c r="H40" s="24">
        <v>2</v>
      </c>
      <c r="I40" s="24">
        <v>2</v>
      </c>
      <c r="J40" s="24">
        <v>2</v>
      </c>
      <c r="K40" s="24">
        <v>2</v>
      </c>
      <c r="L40" s="24">
        <v>2</v>
      </c>
    </row>
    <row r="41" spans="1:12" x14ac:dyDescent="0.25">
      <c r="A41" s="347" t="s">
        <v>95</v>
      </c>
      <c r="B41" s="348">
        <v>130</v>
      </c>
      <c r="C41" s="348">
        <v>150</v>
      </c>
      <c r="D41" s="348">
        <v>180</v>
      </c>
      <c r="E41" s="37" t="s">
        <v>79</v>
      </c>
      <c r="F41" s="140">
        <v>613</v>
      </c>
      <c r="G41" s="22">
        <v>45.5</v>
      </c>
      <c r="H41" s="22">
        <v>52.5</v>
      </c>
      <c r="I41" s="22">
        <v>63</v>
      </c>
      <c r="J41" s="22">
        <v>45.5</v>
      </c>
      <c r="K41" s="22">
        <v>52.5</v>
      </c>
      <c r="L41" s="22">
        <v>63</v>
      </c>
    </row>
    <row r="42" spans="1:12" ht="15.75" x14ac:dyDescent="0.25">
      <c r="A42" s="347"/>
      <c r="B42" s="348"/>
      <c r="C42" s="348"/>
      <c r="D42" s="348"/>
      <c r="E42" s="23" t="s">
        <v>28</v>
      </c>
      <c r="F42" s="140">
        <v>80</v>
      </c>
      <c r="G42" s="24">
        <v>0.1</v>
      </c>
      <c r="H42" s="24">
        <v>0.2</v>
      </c>
      <c r="I42" s="24">
        <v>0.3</v>
      </c>
      <c r="J42" s="24">
        <v>0.1</v>
      </c>
      <c r="K42" s="24">
        <v>0.2</v>
      </c>
      <c r="L42" s="24">
        <v>0.3</v>
      </c>
    </row>
    <row r="43" spans="1:12" x14ac:dyDescent="0.25">
      <c r="A43" s="347"/>
      <c r="B43" s="348"/>
      <c r="C43" s="348"/>
      <c r="D43" s="348"/>
      <c r="E43" s="21" t="s">
        <v>14</v>
      </c>
      <c r="F43" s="140">
        <v>4560</v>
      </c>
      <c r="G43" s="22">
        <v>5</v>
      </c>
      <c r="H43" s="22">
        <v>5</v>
      </c>
      <c r="I43" s="22">
        <v>5</v>
      </c>
      <c r="J43" s="22">
        <v>5</v>
      </c>
      <c r="K43" s="22">
        <v>5</v>
      </c>
      <c r="L43" s="22">
        <v>5</v>
      </c>
    </row>
    <row r="44" spans="1:12" x14ac:dyDescent="0.25">
      <c r="A44" s="347" t="s">
        <v>43</v>
      </c>
      <c r="B44" s="348">
        <v>200</v>
      </c>
      <c r="C44" s="348">
        <v>200</v>
      </c>
      <c r="D44" s="348">
        <v>200</v>
      </c>
      <c r="E44" s="38" t="s">
        <v>44</v>
      </c>
      <c r="F44" s="140">
        <v>630</v>
      </c>
      <c r="G44" s="142">
        <v>20</v>
      </c>
      <c r="H44" s="142">
        <v>20</v>
      </c>
      <c r="I44" s="142">
        <v>20</v>
      </c>
      <c r="J44" s="142">
        <v>20</v>
      </c>
      <c r="K44" s="142">
        <v>20</v>
      </c>
      <c r="L44" s="142">
        <v>20</v>
      </c>
    </row>
    <row r="45" spans="1:12" x14ac:dyDescent="0.25">
      <c r="A45" s="347"/>
      <c r="B45" s="348"/>
      <c r="C45" s="348"/>
      <c r="D45" s="348"/>
      <c r="E45" s="39" t="s">
        <v>32</v>
      </c>
      <c r="F45" s="140">
        <v>425</v>
      </c>
      <c r="G45" s="22">
        <v>3</v>
      </c>
      <c r="H45" s="22">
        <v>3</v>
      </c>
      <c r="I45" s="22">
        <v>3</v>
      </c>
      <c r="J45" s="22">
        <v>3</v>
      </c>
      <c r="K45" s="22">
        <v>3</v>
      </c>
      <c r="L45" s="22">
        <v>3</v>
      </c>
    </row>
    <row r="46" spans="1:12" ht="30.75" thickBot="1" x14ac:dyDescent="0.3">
      <c r="A46" s="27" t="s">
        <v>110</v>
      </c>
      <c r="B46" s="28">
        <v>30</v>
      </c>
      <c r="C46" s="28">
        <v>50</v>
      </c>
      <c r="D46" s="28">
        <v>50</v>
      </c>
      <c r="E46" s="29" t="s">
        <v>110</v>
      </c>
      <c r="F46" s="40">
        <v>550</v>
      </c>
      <c r="G46" s="31">
        <v>30</v>
      </c>
      <c r="H46" s="31">
        <v>50</v>
      </c>
      <c r="I46" s="31">
        <v>50</v>
      </c>
      <c r="J46" s="31">
        <v>30</v>
      </c>
      <c r="K46" s="31">
        <v>50</v>
      </c>
      <c r="L46" s="31">
        <v>50</v>
      </c>
    </row>
    <row r="47" spans="1:12" ht="15.75" thickBot="1" x14ac:dyDescent="0.3">
      <c r="A47" s="385"/>
      <c r="B47" s="381"/>
      <c r="C47" s="381"/>
      <c r="D47" s="381"/>
      <c r="E47" s="381"/>
      <c r="F47" s="381"/>
      <c r="G47" s="381"/>
      <c r="H47" s="381"/>
      <c r="I47" s="381"/>
      <c r="J47" s="381"/>
      <c r="K47" s="381"/>
      <c r="L47" s="381"/>
    </row>
    <row r="48" spans="1:12" x14ac:dyDescent="0.25">
      <c r="A48" s="360" t="s">
        <v>33</v>
      </c>
      <c r="B48" s="361"/>
      <c r="C48" s="361"/>
      <c r="D48" s="361"/>
      <c r="E48" s="361"/>
      <c r="F48" s="361"/>
      <c r="G48" s="361"/>
      <c r="H48" s="361"/>
      <c r="I48" s="361"/>
      <c r="J48" s="361"/>
      <c r="K48" s="361"/>
      <c r="L48" s="361"/>
    </row>
    <row r="49" spans="1:12" ht="15" customHeight="1" x14ac:dyDescent="0.25">
      <c r="A49" s="357" t="s">
        <v>92</v>
      </c>
      <c r="B49" s="354">
        <v>70</v>
      </c>
      <c r="C49" s="354">
        <v>90</v>
      </c>
      <c r="D49" s="354">
        <v>100</v>
      </c>
      <c r="E49" s="21" t="s">
        <v>53</v>
      </c>
      <c r="F49" s="140">
        <v>1900</v>
      </c>
      <c r="G49" s="22">
        <v>76</v>
      </c>
      <c r="H49" s="22">
        <v>80</v>
      </c>
      <c r="I49" s="22">
        <v>80</v>
      </c>
      <c r="J49" s="22">
        <v>70</v>
      </c>
      <c r="K49" s="22">
        <v>75</v>
      </c>
      <c r="L49" s="22">
        <v>75</v>
      </c>
    </row>
    <row r="50" spans="1:12" ht="15" customHeight="1" x14ac:dyDescent="0.25">
      <c r="A50" s="358"/>
      <c r="B50" s="355"/>
      <c r="C50" s="355"/>
      <c r="D50" s="355"/>
      <c r="E50" s="38" t="s">
        <v>10</v>
      </c>
      <c r="F50" s="140">
        <v>219</v>
      </c>
      <c r="G50" s="22">
        <v>20</v>
      </c>
      <c r="H50" s="22">
        <v>23</v>
      </c>
      <c r="I50" s="22">
        <v>25</v>
      </c>
      <c r="J50" s="22">
        <v>16</v>
      </c>
      <c r="K50" s="22">
        <v>19</v>
      </c>
      <c r="L50" s="22">
        <v>20</v>
      </c>
    </row>
    <row r="51" spans="1:12" x14ac:dyDescent="0.25">
      <c r="A51" s="358"/>
      <c r="B51" s="355"/>
      <c r="C51" s="355"/>
      <c r="D51" s="355"/>
      <c r="E51" s="21" t="s">
        <v>34</v>
      </c>
      <c r="F51" s="140">
        <v>204</v>
      </c>
      <c r="G51" s="22">
        <v>15</v>
      </c>
      <c r="H51" s="22">
        <v>18</v>
      </c>
      <c r="I51" s="22">
        <v>20</v>
      </c>
      <c r="J51" s="22">
        <v>12</v>
      </c>
      <c r="K51" s="22">
        <v>15</v>
      </c>
      <c r="L51" s="22">
        <v>17</v>
      </c>
    </row>
    <row r="52" spans="1:12" x14ac:dyDescent="0.25">
      <c r="A52" s="358"/>
      <c r="B52" s="355"/>
      <c r="C52" s="355"/>
      <c r="D52" s="355"/>
      <c r="E52" s="21" t="s">
        <v>78</v>
      </c>
      <c r="F52" s="140">
        <v>1345</v>
      </c>
      <c r="G52" s="22">
        <v>3</v>
      </c>
      <c r="H52" s="22">
        <v>3</v>
      </c>
      <c r="I52" s="22">
        <v>3</v>
      </c>
      <c r="J52" s="22">
        <v>3</v>
      </c>
      <c r="K52" s="22">
        <v>3</v>
      </c>
      <c r="L52" s="22">
        <v>3</v>
      </c>
    </row>
    <row r="53" spans="1:12" x14ac:dyDescent="0.25">
      <c r="A53" s="358"/>
      <c r="B53" s="355"/>
      <c r="C53" s="355"/>
      <c r="D53" s="355"/>
      <c r="E53" s="21" t="s">
        <v>85</v>
      </c>
      <c r="F53" s="140">
        <v>1000</v>
      </c>
      <c r="G53" s="22">
        <v>20</v>
      </c>
      <c r="H53" s="22">
        <v>23</v>
      </c>
      <c r="I53" s="22">
        <v>25</v>
      </c>
      <c r="J53" s="22">
        <v>17</v>
      </c>
      <c r="K53" s="22">
        <v>19</v>
      </c>
      <c r="L53" s="22">
        <v>20</v>
      </c>
    </row>
    <row r="54" spans="1:12" x14ac:dyDescent="0.25">
      <c r="A54" s="358"/>
      <c r="B54" s="355"/>
      <c r="C54" s="355"/>
      <c r="D54" s="355"/>
      <c r="E54" s="21" t="s">
        <v>14</v>
      </c>
      <c r="F54" s="140">
        <v>4560</v>
      </c>
      <c r="G54" s="22">
        <v>3</v>
      </c>
      <c r="H54" s="22">
        <v>3</v>
      </c>
      <c r="I54" s="22">
        <v>0</v>
      </c>
      <c r="J54" s="22">
        <v>3</v>
      </c>
      <c r="K54" s="22">
        <v>3</v>
      </c>
      <c r="L54" s="22">
        <v>3</v>
      </c>
    </row>
    <row r="55" spans="1:12" ht="15.75" x14ac:dyDescent="0.25">
      <c r="A55" s="359"/>
      <c r="B55" s="356"/>
      <c r="C55" s="356"/>
      <c r="D55" s="356"/>
      <c r="E55" s="23" t="s">
        <v>28</v>
      </c>
      <c r="F55" s="140">
        <v>80</v>
      </c>
      <c r="G55" s="24">
        <v>0.2</v>
      </c>
      <c r="H55" s="24">
        <v>0.2</v>
      </c>
      <c r="I55" s="24">
        <v>0.3</v>
      </c>
      <c r="J55" s="24">
        <v>0.2</v>
      </c>
      <c r="K55" s="24">
        <v>0.2</v>
      </c>
      <c r="L55" s="24">
        <v>0.3</v>
      </c>
    </row>
    <row r="56" spans="1:12" ht="15.75" customHeight="1" x14ac:dyDescent="0.25">
      <c r="A56" s="351" t="s">
        <v>148</v>
      </c>
      <c r="B56" s="354">
        <v>130</v>
      </c>
      <c r="C56" s="354">
        <v>150</v>
      </c>
      <c r="D56" s="354">
        <v>180</v>
      </c>
      <c r="E56" s="41" t="s">
        <v>70</v>
      </c>
      <c r="F56" s="140">
        <v>435</v>
      </c>
      <c r="G56" s="24">
        <v>54</v>
      </c>
      <c r="H56" s="24">
        <v>63</v>
      </c>
      <c r="I56" s="24">
        <v>75</v>
      </c>
      <c r="J56" s="24">
        <v>54</v>
      </c>
      <c r="K56" s="24">
        <v>63</v>
      </c>
      <c r="L56" s="24">
        <v>75</v>
      </c>
    </row>
    <row r="57" spans="1:12" x14ac:dyDescent="0.25">
      <c r="A57" s="352"/>
      <c r="B57" s="355"/>
      <c r="C57" s="355"/>
      <c r="D57" s="355"/>
      <c r="E57" s="42" t="s">
        <v>14</v>
      </c>
      <c r="F57" s="43">
        <v>4560</v>
      </c>
      <c r="G57" s="22">
        <v>3</v>
      </c>
      <c r="H57" s="22">
        <v>5</v>
      </c>
      <c r="I57" s="22">
        <v>7</v>
      </c>
      <c r="J57" s="22">
        <v>3</v>
      </c>
      <c r="K57" s="22">
        <v>5</v>
      </c>
      <c r="L57" s="22">
        <v>7</v>
      </c>
    </row>
    <row r="58" spans="1:12" ht="15.75" x14ac:dyDescent="0.25">
      <c r="A58" s="353"/>
      <c r="B58" s="356"/>
      <c r="C58" s="356"/>
      <c r="D58" s="356"/>
      <c r="E58" s="41" t="s">
        <v>28</v>
      </c>
      <c r="F58" s="140">
        <v>80</v>
      </c>
      <c r="G58" s="24">
        <v>0.2</v>
      </c>
      <c r="H58" s="24">
        <v>0.2</v>
      </c>
      <c r="I58" s="24">
        <v>0.2</v>
      </c>
      <c r="J58" s="24">
        <v>0.2</v>
      </c>
      <c r="K58" s="24">
        <v>0.2</v>
      </c>
      <c r="L58" s="24">
        <v>0.2</v>
      </c>
    </row>
    <row r="59" spans="1:12" ht="15" customHeight="1" x14ac:dyDescent="0.25">
      <c r="A59" s="351" t="s">
        <v>54</v>
      </c>
      <c r="B59" s="354">
        <v>200</v>
      </c>
      <c r="C59" s="354">
        <v>200</v>
      </c>
      <c r="D59" s="354">
        <v>200</v>
      </c>
      <c r="E59" s="23" t="s">
        <v>55</v>
      </c>
      <c r="F59" s="165">
        <v>3700.96</v>
      </c>
      <c r="G59" s="22">
        <v>7</v>
      </c>
      <c r="H59" s="22">
        <v>7</v>
      </c>
      <c r="I59" s="22">
        <v>7</v>
      </c>
      <c r="J59" s="22">
        <v>7</v>
      </c>
      <c r="K59" s="22">
        <v>7</v>
      </c>
      <c r="L59" s="22">
        <v>7</v>
      </c>
    </row>
    <row r="60" spans="1:12" ht="15" customHeight="1" x14ac:dyDescent="0.25">
      <c r="A60" s="353"/>
      <c r="B60" s="356"/>
      <c r="C60" s="356"/>
      <c r="D60" s="356"/>
      <c r="E60" s="23" t="s">
        <v>56</v>
      </c>
      <c r="F60" s="140">
        <v>417</v>
      </c>
      <c r="G60" s="22">
        <v>180</v>
      </c>
      <c r="H60" s="22">
        <v>180</v>
      </c>
      <c r="I60" s="22">
        <v>180</v>
      </c>
      <c r="J60" s="22">
        <v>180</v>
      </c>
      <c r="K60" s="22">
        <v>180</v>
      </c>
      <c r="L60" s="22">
        <v>180</v>
      </c>
    </row>
    <row r="61" spans="1:12" ht="15" customHeight="1" x14ac:dyDescent="0.25">
      <c r="A61" s="347"/>
      <c r="B61" s="348"/>
      <c r="C61" s="348"/>
      <c r="D61" s="348"/>
      <c r="E61" s="23" t="s">
        <v>38</v>
      </c>
      <c r="F61" s="140">
        <v>425</v>
      </c>
      <c r="G61" s="22">
        <v>3</v>
      </c>
      <c r="H61" s="22">
        <v>3</v>
      </c>
      <c r="I61" s="22">
        <v>3</v>
      </c>
      <c r="J61" s="22">
        <v>3</v>
      </c>
      <c r="K61" s="22">
        <v>3</v>
      </c>
      <c r="L61" s="22">
        <v>3</v>
      </c>
    </row>
    <row r="62" spans="1:12" ht="15" customHeight="1" x14ac:dyDescent="0.25">
      <c r="A62" s="25" t="s">
        <v>67</v>
      </c>
      <c r="B62" s="26">
        <v>120</v>
      </c>
      <c r="C62" s="26">
        <v>120</v>
      </c>
      <c r="D62" s="26">
        <v>120</v>
      </c>
      <c r="E62" s="23" t="s">
        <v>51</v>
      </c>
      <c r="F62" s="140">
        <v>751</v>
      </c>
      <c r="G62" s="81">
        <v>150</v>
      </c>
      <c r="H62" s="81">
        <v>150</v>
      </c>
      <c r="I62" s="81">
        <v>150</v>
      </c>
      <c r="J62" s="22">
        <v>120</v>
      </c>
      <c r="K62" s="22">
        <v>120</v>
      </c>
      <c r="L62" s="22">
        <v>120</v>
      </c>
    </row>
    <row r="63" spans="1:12" ht="30" x14ac:dyDescent="0.25">
      <c r="A63" s="44" t="s">
        <v>110</v>
      </c>
      <c r="B63" s="45">
        <v>30</v>
      </c>
      <c r="C63" s="45">
        <v>50</v>
      </c>
      <c r="D63" s="45">
        <v>50</v>
      </c>
      <c r="E63" s="46" t="s">
        <v>110</v>
      </c>
      <c r="F63" s="142">
        <v>550</v>
      </c>
      <c r="G63" s="22">
        <v>30</v>
      </c>
      <c r="H63" s="22">
        <v>50</v>
      </c>
      <c r="I63" s="22">
        <v>50</v>
      </c>
      <c r="J63" s="22">
        <v>30</v>
      </c>
      <c r="K63" s="22">
        <v>50</v>
      </c>
      <c r="L63" s="22">
        <v>50</v>
      </c>
    </row>
    <row r="64" spans="1:12" ht="15.75" thickBot="1" x14ac:dyDescent="0.3">
      <c r="A64" s="379"/>
      <c r="B64" s="380"/>
      <c r="C64" s="380"/>
      <c r="D64" s="380"/>
      <c r="E64" s="380"/>
      <c r="F64" s="380"/>
      <c r="G64" s="380"/>
      <c r="H64" s="380"/>
      <c r="I64" s="380"/>
      <c r="J64" s="380"/>
      <c r="K64" s="380"/>
      <c r="L64" s="380"/>
    </row>
    <row r="65" spans="1:12" ht="17.25" customHeight="1" thickBot="1" x14ac:dyDescent="0.3">
      <c r="A65" s="363" t="s">
        <v>39</v>
      </c>
      <c r="B65" s="363"/>
      <c r="C65" s="363"/>
      <c r="D65" s="363"/>
      <c r="E65" s="363"/>
      <c r="F65" s="363"/>
      <c r="G65" s="363"/>
      <c r="H65" s="363"/>
      <c r="I65" s="363"/>
      <c r="J65" s="363"/>
      <c r="K65" s="363"/>
      <c r="L65" s="363"/>
    </row>
    <row r="66" spans="1:12" ht="21" customHeight="1" x14ac:dyDescent="0.25">
      <c r="A66" s="364" t="s">
        <v>124</v>
      </c>
      <c r="B66" s="365">
        <v>70</v>
      </c>
      <c r="C66" s="365">
        <v>90</v>
      </c>
      <c r="D66" s="365">
        <v>100</v>
      </c>
      <c r="E66" s="47" t="s">
        <v>63</v>
      </c>
      <c r="F66" s="48">
        <v>2850</v>
      </c>
      <c r="G66" s="49">
        <v>80</v>
      </c>
      <c r="H66" s="50">
        <v>98</v>
      </c>
      <c r="I66" s="49">
        <v>105</v>
      </c>
      <c r="J66" s="49">
        <v>74</v>
      </c>
      <c r="K66" s="49">
        <v>75</v>
      </c>
      <c r="L66" s="49">
        <v>98</v>
      </c>
    </row>
    <row r="67" spans="1:12" x14ac:dyDescent="0.25">
      <c r="A67" s="347"/>
      <c r="B67" s="366"/>
      <c r="C67" s="366"/>
      <c r="D67" s="366"/>
      <c r="E67" s="46" t="s">
        <v>41</v>
      </c>
      <c r="F67" s="51">
        <v>204</v>
      </c>
      <c r="G67" s="45">
        <v>6</v>
      </c>
      <c r="H67" s="52">
        <v>10</v>
      </c>
      <c r="I67" s="45">
        <v>10</v>
      </c>
      <c r="J67" s="45">
        <v>5</v>
      </c>
      <c r="K67" s="45">
        <v>8</v>
      </c>
      <c r="L67" s="45">
        <v>10</v>
      </c>
    </row>
    <row r="68" spans="1:12" ht="15.75" customHeight="1" x14ac:dyDescent="0.25">
      <c r="A68" s="347"/>
      <c r="B68" s="366"/>
      <c r="C68" s="366"/>
      <c r="D68" s="366"/>
      <c r="E68" s="21" t="s">
        <v>64</v>
      </c>
      <c r="F68" s="51">
        <v>750</v>
      </c>
      <c r="G68" s="45">
        <v>13</v>
      </c>
      <c r="H68" s="52">
        <v>15</v>
      </c>
      <c r="I68" s="45">
        <v>20</v>
      </c>
      <c r="J68" s="45">
        <v>13</v>
      </c>
      <c r="K68" s="45">
        <v>15</v>
      </c>
      <c r="L68" s="45">
        <v>20</v>
      </c>
    </row>
    <row r="69" spans="1:12" x14ac:dyDescent="0.25">
      <c r="A69" s="347"/>
      <c r="B69" s="366"/>
      <c r="C69" s="366"/>
      <c r="D69" s="366"/>
      <c r="E69" s="21" t="s">
        <v>97</v>
      </c>
      <c r="F69" s="51">
        <v>517</v>
      </c>
      <c r="G69" s="45">
        <v>5</v>
      </c>
      <c r="H69" s="52">
        <v>5</v>
      </c>
      <c r="I69" s="45">
        <v>7</v>
      </c>
      <c r="J69" s="45">
        <v>5</v>
      </c>
      <c r="K69" s="52">
        <v>5</v>
      </c>
      <c r="L69" s="45">
        <v>7</v>
      </c>
    </row>
    <row r="70" spans="1:12" ht="15.75" x14ac:dyDescent="0.25">
      <c r="A70" s="347"/>
      <c r="B70" s="366"/>
      <c r="C70" s="366"/>
      <c r="D70" s="366"/>
      <c r="E70" s="23" t="s">
        <v>28</v>
      </c>
      <c r="F70" s="140">
        <v>80</v>
      </c>
      <c r="G70" s="24">
        <v>0.1</v>
      </c>
      <c r="H70" s="52">
        <v>0.1</v>
      </c>
      <c r="I70" s="24">
        <v>0.1</v>
      </c>
      <c r="J70" s="24">
        <v>0.1</v>
      </c>
      <c r="K70" s="52">
        <v>0.1</v>
      </c>
      <c r="L70" s="24">
        <v>0.1</v>
      </c>
    </row>
    <row r="71" spans="1:12" x14ac:dyDescent="0.25">
      <c r="A71" s="347"/>
      <c r="B71" s="367"/>
      <c r="C71" s="367"/>
      <c r="D71" s="367"/>
      <c r="E71" s="21" t="s">
        <v>12</v>
      </c>
      <c r="F71" s="140">
        <v>791</v>
      </c>
      <c r="G71" s="22">
        <v>1</v>
      </c>
      <c r="H71" s="52">
        <v>3</v>
      </c>
      <c r="I71" s="22">
        <v>1</v>
      </c>
      <c r="J71" s="22">
        <v>1</v>
      </c>
      <c r="K71" s="52">
        <v>3</v>
      </c>
      <c r="L71" s="22">
        <v>1</v>
      </c>
    </row>
    <row r="72" spans="1:12" ht="15.75" customHeight="1" x14ac:dyDescent="0.25">
      <c r="A72" s="347" t="s">
        <v>74</v>
      </c>
      <c r="B72" s="362">
        <v>20</v>
      </c>
      <c r="C72" s="362">
        <v>20</v>
      </c>
      <c r="D72" s="362">
        <v>20</v>
      </c>
      <c r="E72" s="23" t="s">
        <v>71</v>
      </c>
      <c r="F72" s="140">
        <v>417</v>
      </c>
      <c r="G72" s="53">
        <v>10</v>
      </c>
      <c r="H72" s="53">
        <v>10</v>
      </c>
      <c r="I72" s="53">
        <v>10</v>
      </c>
      <c r="J72" s="53">
        <v>10</v>
      </c>
      <c r="K72" s="53">
        <v>10</v>
      </c>
      <c r="L72" s="53">
        <v>10</v>
      </c>
    </row>
    <row r="73" spans="1:12" ht="15.75" customHeight="1" x14ac:dyDescent="0.25">
      <c r="A73" s="347"/>
      <c r="B73" s="362"/>
      <c r="C73" s="362"/>
      <c r="D73" s="362"/>
      <c r="E73" s="23" t="s">
        <v>75</v>
      </c>
      <c r="F73" s="140">
        <v>222</v>
      </c>
      <c r="G73" s="53">
        <v>3</v>
      </c>
      <c r="H73" s="53">
        <v>3</v>
      </c>
      <c r="I73" s="53">
        <v>3</v>
      </c>
      <c r="J73" s="53">
        <v>3</v>
      </c>
      <c r="K73" s="53">
        <v>3</v>
      </c>
      <c r="L73" s="53">
        <v>3</v>
      </c>
    </row>
    <row r="74" spans="1:12" ht="15.75" customHeight="1" x14ac:dyDescent="0.25">
      <c r="A74" s="347"/>
      <c r="B74" s="362"/>
      <c r="C74" s="362"/>
      <c r="D74" s="362"/>
      <c r="E74" s="23" t="s">
        <v>14</v>
      </c>
      <c r="F74" s="140">
        <v>4560</v>
      </c>
      <c r="G74" s="53">
        <v>3</v>
      </c>
      <c r="H74" s="53">
        <v>3</v>
      </c>
      <c r="I74" s="53">
        <v>3</v>
      </c>
      <c r="J74" s="53">
        <v>3</v>
      </c>
      <c r="K74" s="53">
        <v>3</v>
      </c>
      <c r="L74" s="53">
        <v>3</v>
      </c>
    </row>
    <row r="75" spans="1:12" ht="15.75" customHeight="1" x14ac:dyDescent="0.25">
      <c r="A75" s="347"/>
      <c r="B75" s="362"/>
      <c r="C75" s="362"/>
      <c r="D75" s="362"/>
      <c r="E75" s="23" t="s">
        <v>78</v>
      </c>
      <c r="F75" s="140">
        <v>2000</v>
      </c>
      <c r="G75" s="53">
        <v>3</v>
      </c>
      <c r="H75" s="53">
        <v>3</v>
      </c>
      <c r="I75" s="53">
        <v>3</v>
      </c>
      <c r="J75" s="53">
        <v>3</v>
      </c>
      <c r="K75" s="53">
        <v>3</v>
      </c>
      <c r="L75" s="53">
        <v>3</v>
      </c>
    </row>
    <row r="76" spans="1:12" ht="15.75" customHeight="1" x14ac:dyDescent="0.25">
      <c r="A76" s="347" t="s">
        <v>73</v>
      </c>
      <c r="B76" s="362">
        <v>130</v>
      </c>
      <c r="C76" s="362">
        <v>150</v>
      </c>
      <c r="D76" s="362">
        <v>180</v>
      </c>
      <c r="E76" s="23" t="s">
        <v>72</v>
      </c>
      <c r="F76" s="140">
        <v>276</v>
      </c>
      <c r="G76" s="53">
        <v>140</v>
      </c>
      <c r="H76" s="53">
        <v>144</v>
      </c>
      <c r="I76" s="53">
        <v>150</v>
      </c>
      <c r="J76" s="53">
        <v>93</v>
      </c>
      <c r="K76" s="52">
        <v>108</v>
      </c>
      <c r="L76" s="52">
        <v>111</v>
      </c>
    </row>
    <row r="77" spans="1:12" ht="15.75" customHeight="1" x14ac:dyDescent="0.25">
      <c r="A77" s="347"/>
      <c r="B77" s="362"/>
      <c r="C77" s="362"/>
      <c r="D77" s="362"/>
      <c r="E77" s="23" t="s">
        <v>35</v>
      </c>
      <c r="F77" s="140">
        <v>219</v>
      </c>
      <c r="G77" s="53">
        <v>55</v>
      </c>
      <c r="H77" s="53">
        <v>75</v>
      </c>
      <c r="I77" s="53">
        <v>90</v>
      </c>
      <c r="J77" s="53">
        <v>48</v>
      </c>
      <c r="K77" s="52">
        <v>57</v>
      </c>
      <c r="L77" s="52">
        <v>63</v>
      </c>
    </row>
    <row r="78" spans="1:12" x14ac:dyDescent="0.25">
      <c r="A78" s="347"/>
      <c r="B78" s="362"/>
      <c r="C78" s="362"/>
      <c r="D78" s="362"/>
      <c r="E78" s="21" t="s">
        <v>71</v>
      </c>
      <c r="F78" s="140">
        <v>417</v>
      </c>
      <c r="G78" s="22">
        <v>40</v>
      </c>
      <c r="H78" s="22">
        <v>15</v>
      </c>
      <c r="I78" s="22">
        <v>25</v>
      </c>
      <c r="J78" s="22">
        <v>40</v>
      </c>
      <c r="K78" s="52">
        <v>15</v>
      </c>
      <c r="L78" s="52">
        <v>25</v>
      </c>
    </row>
    <row r="79" spans="1:12" x14ac:dyDescent="0.25">
      <c r="A79" s="347"/>
      <c r="B79" s="362"/>
      <c r="C79" s="362"/>
      <c r="D79" s="362"/>
      <c r="E79" s="21" t="s">
        <v>14</v>
      </c>
      <c r="F79" s="140">
        <v>4560</v>
      </c>
      <c r="G79" s="22">
        <v>8</v>
      </c>
      <c r="H79" s="22">
        <v>8</v>
      </c>
      <c r="I79" s="22">
        <v>8</v>
      </c>
      <c r="J79" s="22">
        <v>8</v>
      </c>
      <c r="K79" s="52">
        <v>8</v>
      </c>
      <c r="L79" s="52">
        <v>8</v>
      </c>
    </row>
    <row r="80" spans="1:12" ht="15.75" x14ac:dyDescent="0.25">
      <c r="A80" s="347"/>
      <c r="B80" s="362"/>
      <c r="C80" s="362"/>
      <c r="D80" s="362"/>
      <c r="E80" s="23" t="s">
        <v>28</v>
      </c>
      <c r="F80" s="140">
        <v>80</v>
      </c>
      <c r="G80" s="24">
        <v>0.2</v>
      </c>
      <c r="H80" s="24">
        <v>0.2</v>
      </c>
      <c r="I80" s="24">
        <v>0.3</v>
      </c>
      <c r="J80" s="24">
        <v>0.2</v>
      </c>
      <c r="K80" s="54">
        <v>0.3</v>
      </c>
      <c r="L80" s="54">
        <v>0.3</v>
      </c>
    </row>
    <row r="81" spans="1:12" ht="31.5" x14ac:dyDescent="0.25">
      <c r="A81" s="55" t="s">
        <v>125</v>
      </c>
      <c r="B81" s="144">
        <v>20</v>
      </c>
      <c r="C81" s="144">
        <v>25</v>
      </c>
      <c r="D81" s="144">
        <v>30</v>
      </c>
      <c r="E81" s="56" t="s">
        <v>160</v>
      </c>
      <c r="F81" s="140">
        <v>1000</v>
      </c>
      <c r="G81" s="24">
        <v>22</v>
      </c>
      <c r="H81" s="24">
        <v>27</v>
      </c>
      <c r="I81" s="24">
        <v>32</v>
      </c>
      <c r="J81" s="24">
        <v>20</v>
      </c>
      <c r="K81" s="57">
        <v>25</v>
      </c>
      <c r="L81" s="57">
        <v>30</v>
      </c>
    </row>
    <row r="82" spans="1:12" ht="15.75" x14ac:dyDescent="0.25">
      <c r="A82" s="351" t="s">
        <v>98</v>
      </c>
      <c r="B82" s="354">
        <v>200</v>
      </c>
      <c r="C82" s="354">
        <v>200</v>
      </c>
      <c r="D82" s="354">
        <v>200</v>
      </c>
      <c r="E82" s="23" t="s">
        <v>42</v>
      </c>
      <c r="F82" s="140">
        <v>1488</v>
      </c>
      <c r="G82" s="22">
        <v>20</v>
      </c>
      <c r="H82" s="22">
        <v>20</v>
      </c>
      <c r="I82" s="22">
        <v>20</v>
      </c>
      <c r="J82" s="22">
        <v>20</v>
      </c>
      <c r="K82" s="22">
        <v>20</v>
      </c>
      <c r="L82" s="22">
        <v>20</v>
      </c>
    </row>
    <row r="83" spans="1:12" ht="15.75" x14ac:dyDescent="0.25">
      <c r="A83" s="352"/>
      <c r="B83" s="355"/>
      <c r="C83" s="355"/>
      <c r="D83" s="355"/>
      <c r="E83" s="23" t="s">
        <v>38</v>
      </c>
      <c r="F83" s="140">
        <v>425</v>
      </c>
      <c r="G83" s="22">
        <v>8</v>
      </c>
      <c r="H83" s="22">
        <v>8</v>
      </c>
      <c r="I83" s="22">
        <v>8</v>
      </c>
      <c r="J83" s="22">
        <v>8</v>
      </c>
      <c r="K83" s="22">
        <v>8</v>
      </c>
      <c r="L83" s="22">
        <v>8</v>
      </c>
    </row>
    <row r="84" spans="1:12" ht="30" x14ac:dyDescent="0.25">
      <c r="A84" s="44" t="s">
        <v>110</v>
      </c>
      <c r="B84" s="45">
        <v>30</v>
      </c>
      <c r="C84" s="45">
        <v>50</v>
      </c>
      <c r="D84" s="45">
        <v>50</v>
      </c>
      <c r="E84" s="46" t="s">
        <v>110</v>
      </c>
      <c r="F84" s="142">
        <v>550</v>
      </c>
      <c r="G84" s="22">
        <v>30</v>
      </c>
      <c r="H84" s="22">
        <v>50</v>
      </c>
      <c r="I84" s="22">
        <v>50</v>
      </c>
      <c r="J84" s="22">
        <v>30</v>
      </c>
      <c r="K84" s="22">
        <v>50</v>
      </c>
      <c r="L84" s="22">
        <v>50</v>
      </c>
    </row>
    <row r="85" spans="1:12" ht="15.75" thickBot="1" x14ac:dyDescent="0.3">
      <c r="A85" s="58"/>
      <c r="B85" s="59"/>
      <c r="C85" s="59"/>
      <c r="D85" s="59"/>
      <c r="E85" s="59"/>
      <c r="F85" s="59"/>
      <c r="G85" s="59"/>
      <c r="H85" s="59"/>
      <c r="I85" s="59"/>
      <c r="J85" s="59"/>
      <c r="K85" s="59"/>
      <c r="L85" s="59"/>
    </row>
    <row r="86" spans="1:12" x14ac:dyDescent="0.25">
      <c r="A86" s="363" t="s">
        <v>45</v>
      </c>
      <c r="B86" s="363"/>
      <c r="C86" s="363"/>
      <c r="D86" s="363"/>
      <c r="E86" s="363"/>
      <c r="F86" s="363"/>
      <c r="G86" s="363"/>
      <c r="H86" s="363"/>
      <c r="I86" s="363"/>
      <c r="J86" s="363"/>
      <c r="K86" s="363"/>
      <c r="L86" s="363"/>
    </row>
    <row r="87" spans="1:12" ht="15" customHeight="1" x14ac:dyDescent="0.25">
      <c r="A87" s="378" t="s">
        <v>115</v>
      </c>
      <c r="B87" s="376" t="s">
        <v>46</v>
      </c>
      <c r="C87" s="376" t="s">
        <v>48</v>
      </c>
      <c r="D87" s="376" t="s">
        <v>113</v>
      </c>
      <c r="E87" s="35" t="s">
        <v>154</v>
      </c>
      <c r="F87" s="140">
        <v>5000</v>
      </c>
      <c r="G87" s="22">
        <v>50</v>
      </c>
      <c r="H87" s="22">
        <v>65</v>
      </c>
      <c r="I87" s="22">
        <v>80</v>
      </c>
      <c r="J87" s="22">
        <v>47</v>
      </c>
      <c r="K87" s="22">
        <v>58</v>
      </c>
      <c r="L87" s="22">
        <v>69</v>
      </c>
    </row>
    <row r="88" spans="1:12" ht="15" customHeight="1" x14ac:dyDescent="0.25">
      <c r="A88" s="378"/>
      <c r="B88" s="376"/>
      <c r="C88" s="376"/>
      <c r="D88" s="376"/>
      <c r="E88" s="60" t="s">
        <v>84</v>
      </c>
      <c r="F88" s="140">
        <v>409</v>
      </c>
      <c r="G88" s="22">
        <v>40</v>
      </c>
      <c r="H88" s="22">
        <v>50</v>
      </c>
      <c r="I88" s="22">
        <v>60</v>
      </c>
      <c r="J88" s="22">
        <v>32</v>
      </c>
      <c r="K88" s="22">
        <v>40</v>
      </c>
      <c r="L88" s="22">
        <v>48</v>
      </c>
    </row>
    <row r="89" spans="1:12" ht="15" customHeight="1" x14ac:dyDescent="0.25">
      <c r="A89" s="378"/>
      <c r="B89" s="376"/>
      <c r="C89" s="376"/>
      <c r="D89" s="376"/>
      <c r="E89" s="21" t="s">
        <v>60</v>
      </c>
      <c r="F89" s="140">
        <v>212</v>
      </c>
      <c r="G89" s="22">
        <v>20</v>
      </c>
      <c r="H89" s="22">
        <v>25</v>
      </c>
      <c r="I89" s="22">
        <v>30</v>
      </c>
      <c r="J89" s="22">
        <v>16</v>
      </c>
      <c r="K89" s="22">
        <v>20</v>
      </c>
      <c r="L89" s="22">
        <v>24</v>
      </c>
    </row>
    <row r="90" spans="1:12" ht="15" customHeight="1" x14ac:dyDescent="0.25">
      <c r="A90" s="378"/>
      <c r="B90" s="376"/>
      <c r="C90" s="376"/>
      <c r="D90" s="376"/>
      <c r="E90" s="21" t="s">
        <v>40</v>
      </c>
      <c r="F90" s="140">
        <v>276</v>
      </c>
      <c r="G90" s="22">
        <v>21</v>
      </c>
      <c r="H90" s="22">
        <v>26</v>
      </c>
      <c r="I90" s="22">
        <v>32</v>
      </c>
      <c r="J90" s="22">
        <v>16</v>
      </c>
      <c r="K90" s="22">
        <v>20</v>
      </c>
      <c r="L90" s="22">
        <v>24</v>
      </c>
    </row>
    <row r="91" spans="1:12" ht="15" customHeight="1" x14ac:dyDescent="0.25">
      <c r="A91" s="378"/>
      <c r="B91" s="376"/>
      <c r="C91" s="376"/>
      <c r="D91" s="376"/>
      <c r="E91" s="21" t="s">
        <v>10</v>
      </c>
      <c r="F91" s="140">
        <v>219</v>
      </c>
      <c r="G91" s="22">
        <v>10</v>
      </c>
      <c r="H91" s="22">
        <v>12</v>
      </c>
      <c r="I91" s="22">
        <v>15</v>
      </c>
      <c r="J91" s="22">
        <v>8</v>
      </c>
      <c r="K91" s="22">
        <v>10</v>
      </c>
      <c r="L91" s="22">
        <v>12</v>
      </c>
    </row>
    <row r="92" spans="1:12" ht="15" customHeight="1" x14ac:dyDescent="0.25">
      <c r="A92" s="378"/>
      <c r="B92" s="376"/>
      <c r="C92" s="376"/>
      <c r="D92" s="376"/>
      <c r="E92" s="21" t="s">
        <v>11</v>
      </c>
      <c r="F92" s="140">
        <v>204</v>
      </c>
      <c r="G92" s="22">
        <v>9</v>
      </c>
      <c r="H92" s="22">
        <v>12</v>
      </c>
      <c r="I92" s="22">
        <v>14</v>
      </c>
      <c r="J92" s="22">
        <v>8</v>
      </c>
      <c r="K92" s="22">
        <v>10</v>
      </c>
      <c r="L92" s="22">
        <v>12</v>
      </c>
    </row>
    <row r="93" spans="1:12" ht="15" customHeight="1" x14ac:dyDescent="0.25">
      <c r="A93" s="378"/>
      <c r="B93" s="376"/>
      <c r="C93" s="376"/>
      <c r="D93" s="376"/>
      <c r="E93" s="56" t="s">
        <v>58</v>
      </c>
      <c r="F93" s="140">
        <v>1345</v>
      </c>
      <c r="G93" s="22">
        <v>6</v>
      </c>
      <c r="H93" s="22">
        <v>7</v>
      </c>
      <c r="I93" s="22">
        <v>8</v>
      </c>
      <c r="J93" s="22">
        <v>6</v>
      </c>
      <c r="K93" s="22">
        <v>7</v>
      </c>
      <c r="L93" s="22">
        <v>8</v>
      </c>
    </row>
    <row r="94" spans="1:12" x14ac:dyDescent="0.25">
      <c r="A94" s="378"/>
      <c r="B94" s="376"/>
      <c r="C94" s="376"/>
      <c r="D94" s="376"/>
      <c r="E94" s="21" t="s">
        <v>12</v>
      </c>
      <c r="F94" s="140">
        <v>791</v>
      </c>
      <c r="G94" s="22">
        <v>3</v>
      </c>
      <c r="H94" s="22">
        <v>4</v>
      </c>
      <c r="I94" s="22">
        <v>5</v>
      </c>
      <c r="J94" s="22">
        <v>5</v>
      </c>
      <c r="K94" s="22">
        <v>5</v>
      </c>
      <c r="L94" s="22">
        <v>7</v>
      </c>
    </row>
    <row r="95" spans="1:12" ht="15.75" x14ac:dyDescent="0.25">
      <c r="A95" s="378"/>
      <c r="B95" s="376"/>
      <c r="C95" s="376"/>
      <c r="D95" s="376"/>
      <c r="E95" s="23" t="s">
        <v>28</v>
      </c>
      <c r="F95" s="140">
        <v>80</v>
      </c>
      <c r="G95" s="24">
        <v>0.2</v>
      </c>
      <c r="H95" s="24">
        <v>0.2</v>
      </c>
      <c r="I95" s="24">
        <v>0.3</v>
      </c>
      <c r="J95" s="24">
        <v>0.2</v>
      </c>
      <c r="K95" s="24">
        <v>0.2</v>
      </c>
      <c r="L95" s="24">
        <v>0.3</v>
      </c>
    </row>
    <row r="96" spans="1:12" ht="30" x14ac:dyDescent="0.25">
      <c r="A96" s="347" t="s">
        <v>126</v>
      </c>
      <c r="B96" s="348">
        <v>50</v>
      </c>
      <c r="C96" s="348">
        <v>50</v>
      </c>
      <c r="D96" s="348">
        <v>50</v>
      </c>
      <c r="E96" s="145" t="s">
        <v>127</v>
      </c>
      <c r="F96" s="140">
        <v>412</v>
      </c>
      <c r="G96" s="22">
        <v>30</v>
      </c>
      <c r="H96" s="22">
        <v>30</v>
      </c>
      <c r="I96" s="22">
        <v>30</v>
      </c>
      <c r="J96" s="22">
        <v>30</v>
      </c>
      <c r="K96" s="22">
        <v>30</v>
      </c>
      <c r="L96" s="22">
        <v>30</v>
      </c>
    </row>
    <row r="97" spans="1:12" ht="30" x14ac:dyDescent="0.25">
      <c r="A97" s="347"/>
      <c r="B97" s="348"/>
      <c r="C97" s="348"/>
      <c r="D97" s="348"/>
      <c r="E97" s="145" t="s">
        <v>128</v>
      </c>
      <c r="F97" s="140">
        <v>412</v>
      </c>
      <c r="G97" s="22">
        <v>2</v>
      </c>
      <c r="H97" s="22">
        <v>2</v>
      </c>
      <c r="I97" s="22">
        <v>2</v>
      </c>
      <c r="J97" s="22">
        <v>2</v>
      </c>
      <c r="K97" s="22">
        <v>2</v>
      </c>
      <c r="L97" s="22">
        <v>2</v>
      </c>
    </row>
    <row r="98" spans="1:12" x14ac:dyDescent="0.25">
      <c r="A98" s="347"/>
      <c r="B98" s="348"/>
      <c r="C98" s="348"/>
      <c r="D98" s="348"/>
      <c r="E98" s="145" t="s">
        <v>38</v>
      </c>
      <c r="F98" s="140">
        <v>425</v>
      </c>
      <c r="G98" s="22">
        <v>4</v>
      </c>
      <c r="H98" s="22">
        <v>4</v>
      </c>
      <c r="I98" s="22">
        <v>4</v>
      </c>
      <c r="J98" s="22">
        <v>4</v>
      </c>
      <c r="K98" s="22">
        <v>4</v>
      </c>
      <c r="L98" s="22">
        <v>4</v>
      </c>
    </row>
    <row r="99" spans="1:12" x14ac:dyDescent="0.25">
      <c r="A99" s="347"/>
      <c r="B99" s="348"/>
      <c r="C99" s="348"/>
      <c r="D99" s="348"/>
      <c r="E99" s="145" t="s">
        <v>129</v>
      </c>
      <c r="F99" s="140">
        <v>4560</v>
      </c>
      <c r="G99" s="22">
        <v>1</v>
      </c>
      <c r="H99" s="22">
        <v>1</v>
      </c>
      <c r="I99" s="22">
        <v>1</v>
      </c>
      <c r="J99" s="22">
        <v>1</v>
      </c>
      <c r="K99" s="22">
        <v>1</v>
      </c>
      <c r="L99" s="22">
        <v>1</v>
      </c>
    </row>
    <row r="100" spans="1:12" x14ac:dyDescent="0.25">
      <c r="A100" s="347"/>
      <c r="B100" s="348"/>
      <c r="C100" s="348"/>
      <c r="D100" s="348"/>
      <c r="E100" s="145" t="s">
        <v>133</v>
      </c>
      <c r="F100" s="140">
        <v>517</v>
      </c>
      <c r="G100" s="22">
        <v>5</v>
      </c>
      <c r="H100" s="22">
        <v>5</v>
      </c>
      <c r="I100" s="22">
        <v>5</v>
      </c>
      <c r="J100" s="22">
        <v>5</v>
      </c>
      <c r="K100" s="22">
        <v>5</v>
      </c>
      <c r="L100" s="22">
        <v>5</v>
      </c>
    </row>
    <row r="101" spans="1:12" x14ac:dyDescent="0.25">
      <c r="A101" s="347"/>
      <c r="B101" s="348"/>
      <c r="C101" s="348"/>
      <c r="D101" s="348"/>
      <c r="E101" s="145" t="s">
        <v>61</v>
      </c>
      <c r="F101" s="140">
        <v>417</v>
      </c>
      <c r="G101" s="22">
        <v>9</v>
      </c>
      <c r="H101" s="22">
        <v>9</v>
      </c>
      <c r="I101" s="22">
        <v>9</v>
      </c>
      <c r="J101" s="22">
        <v>9</v>
      </c>
      <c r="K101" s="22">
        <v>9</v>
      </c>
      <c r="L101" s="22">
        <v>9</v>
      </c>
    </row>
    <row r="102" spans="1:12" x14ac:dyDescent="0.25">
      <c r="A102" s="347"/>
      <c r="B102" s="348"/>
      <c r="C102" s="348"/>
      <c r="D102" s="348"/>
      <c r="E102" s="157" t="s">
        <v>121</v>
      </c>
      <c r="F102" s="72">
        <v>5538</v>
      </c>
      <c r="G102" s="22">
        <v>13</v>
      </c>
      <c r="H102" s="22">
        <v>13</v>
      </c>
      <c r="I102" s="22">
        <v>13</v>
      </c>
      <c r="J102" s="22">
        <v>13</v>
      </c>
      <c r="K102" s="22">
        <v>13</v>
      </c>
      <c r="L102" s="22">
        <v>13</v>
      </c>
    </row>
    <row r="103" spans="1:12" x14ac:dyDescent="0.25">
      <c r="A103" s="347"/>
      <c r="B103" s="348"/>
      <c r="C103" s="348"/>
      <c r="D103" s="348"/>
      <c r="E103" s="145" t="s">
        <v>130</v>
      </c>
      <c r="F103" s="140">
        <v>5895</v>
      </c>
      <c r="G103" s="22">
        <v>1</v>
      </c>
      <c r="H103" s="22">
        <v>1</v>
      </c>
      <c r="I103" s="22">
        <v>1</v>
      </c>
      <c r="J103" s="22">
        <v>1E-3</v>
      </c>
      <c r="K103" s="22">
        <v>1</v>
      </c>
      <c r="L103" s="22">
        <v>1</v>
      </c>
    </row>
    <row r="104" spans="1:12" x14ac:dyDescent="0.25">
      <c r="A104" s="347"/>
      <c r="B104" s="348"/>
      <c r="C104" s="348"/>
      <c r="D104" s="348"/>
      <c r="E104" s="145" t="s">
        <v>131</v>
      </c>
      <c r="F104" s="140">
        <v>80</v>
      </c>
      <c r="G104" s="24">
        <v>0.2</v>
      </c>
      <c r="H104" s="24">
        <v>0.2</v>
      </c>
      <c r="I104" s="24">
        <v>0.2</v>
      </c>
      <c r="J104" s="24">
        <v>0.2</v>
      </c>
      <c r="K104" s="24">
        <v>0.2</v>
      </c>
      <c r="L104" s="24">
        <v>0.2</v>
      </c>
    </row>
    <row r="105" spans="1:12" x14ac:dyDescent="0.25">
      <c r="A105" s="347"/>
      <c r="B105" s="348"/>
      <c r="C105" s="348"/>
      <c r="D105" s="348"/>
      <c r="E105" s="145" t="s">
        <v>132</v>
      </c>
      <c r="F105" s="140">
        <v>5000</v>
      </c>
      <c r="G105" s="140">
        <v>0.03</v>
      </c>
      <c r="H105" s="140">
        <v>0.03</v>
      </c>
      <c r="I105" s="140">
        <v>0.03</v>
      </c>
      <c r="J105" s="140">
        <v>0.03</v>
      </c>
      <c r="K105" s="140">
        <v>0.03</v>
      </c>
      <c r="L105" s="140">
        <v>0.03</v>
      </c>
    </row>
    <row r="106" spans="1:12" x14ac:dyDescent="0.25">
      <c r="A106" s="347"/>
      <c r="B106" s="348"/>
      <c r="C106" s="348"/>
      <c r="D106" s="348"/>
      <c r="E106" s="145" t="s">
        <v>133</v>
      </c>
      <c r="F106" s="140">
        <v>517</v>
      </c>
      <c r="G106" s="22">
        <v>1</v>
      </c>
      <c r="H106" s="22">
        <v>1</v>
      </c>
      <c r="I106" s="22">
        <v>1</v>
      </c>
      <c r="J106" s="22">
        <v>1</v>
      </c>
      <c r="K106" s="22">
        <v>1</v>
      </c>
      <c r="L106" s="22">
        <v>1</v>
      </c>
    </row>
    <row r="107" spans="1:12" x14ac:dyDescent="0.25">
      <c r="A107" s="377" t="s">
        <v>36</v>
      </c>
      <c r="B107" s="362">
        <v>200</v>
      </c>
      <c r="C107" s="362">
        <v>200</v>
      </c>
      <c r="D107" s="362">
        <v>200</v>
      </c>
      <c r="E107" s="21" t="s">
        <v>37</v>
      </c>
      <c r="F107" s="168">
        <v>751</v>
      </c>
      <c r="G107" s="167">
        <v>143</v>
      </c>
      <c r="H107" s="167">
        <v>143</v>
      </c>
      <c r="I107" s="167">
        <v>143</v>
      </c>
      <c r="J107" s="167">
        <v>100</v>
      </c>
      <c r="K107" s="167">
        <v>100</v>
      </c>
      <c r="L107" s="167">
        <v>100</v>
      </c>
    </row>
    <row r="108" spans="1:12" x14ac:dyDescent="0.25">
      <c r="A108" s="377"/>
      <c r="B108" s="362"/>
      <c r="C108" s="362"/>
      <c r="D108" s="362"/>
      <c r="E108" s="60" t="s">
        <v>38</v>
      </c>
      <c r="F108" s="168">
        <v>425</v>
      </c>
      <c r="G108" s="22">
        <v>3</v>
      </c>
      <c r="H108" s="22">
        <v>3</v>
      </c>
      <c r="I108" s="22">
        <v>3</v>
      </c>
      <c r="J108" s="22">
        <v>3</v>
      </c>
      <c r="K108" s="22">
        <v>3</v>
      </c>
      <c r="L108" s="22">
        <v>3</v>
      </c>
    </row>
    <row r="109" spans="1:12" ht="30.75" thickBot="1" x14ac:dyDescent="0.3">
      <c r="A109" s="27" t="s">
        <v>110</v>
      </c>
      <c r="B109" s="28">
        <v>30</v>
      </c>
      <c r="C109" s="28">
        <v>50</v>
      </c>
      <c r="D109" s="28">
        <v>50</v>
      </c>
      <c r="E109" s="29" t="s">
        <v>110</v>
      </c>
      <c r="F109" s="30">
        <v>550</v>
      </c>
      <c r="G109" s="31">
        <v>30</v>
      </c>
      <c r="H109" s="31">
        <v>50</v>
      </c>
      <c r="I109" s="31">
        <v>50</v>
      </c>
      <c r="J109" s="31">
        <v>30</v>
      </c>
      <c r="K109" s="31">
        <v>50</v>
      </c>
      <c r="L109" s="31">
        <v>50</v>
      </c>
    </row>
    <row r="110" spans="1:12" x14ac:dyDescent="0.25">
      <c r="A110" s="349"/>
      <c r="B110" s="350"/>
      <c r="C110" s="350"/>
      <c r="D110" s="350"/>
      <c r="E110" s="350"/>
      <c r="F110" s="350"/>
      <c r="G110" s="350"/>
      <c r="H110" s="350"/>
      <c r="I110" s="350"/>
      <c r="J110" s="350"/>
      <c r="K110" s="350"/>
      <c r="L110" s="350"/>
    </row>
    <row r="111" spans="1:12" ht="15.75" x14ac:dyDescent="0.25">
      <c r="A111" s="11"/>
      <c r="B111" s="11"/>
      <c r="C111" s="11"/>
      <c r="D111" s="11"/>
      <c r="E111" s="11"/>
      <c r="F111" s="11"/>
      <c r="G111" s="11"/>
      <c r="H111" s="11"/>
      <c r="I111" s="11"/>
      <c r="J111" s="11"/>
      <c r="K111" s="11"/>
      <c r="L111" s="11"/>
    </row>
    <row r="112" spans="1:12" ht="15.75" x14ac:dyDescent="0.25">
      <c r="A112" s="11"/>
      <c r="B112" s="11"/>
      <c r="C112" s="11"/>
      <c r="D112" s="11"/>
      <c r="E112" s="11"/>
      <c r="F112" s="11"/>
      <c r="G112" s="11"/>
      <c r="H112" s="11"/>
      <c r="I112" s="11"/>
      <c r="J112" s="11"/>
      <c r="K112" s="11"/>
      <c r="L112" s="11"/>
    </row>
    <row r="113" spans="1:12" ht="15.75" x14ac:dyDescent="0.25">
      <c r="A113" s="11"/>
      <c r="B113" s="11"/>
      <c r="C113" s="11"/>
      <c r="D113" s="11"/>
      <c r="E113" s="11"/>
      <c r="F113" s="11"/>
      <c r="G113" s="11"/>
      <c r="H113" s="11"/>
      <c r="I113" s="11"/>
      <c r="J113" s="11"/>
      <c r="K113" s="11"/>
      <c r="L113" s="11"/>
    </row>
    <row r="114" spans="1:12" ht="15.75" x14ac:dyDescent="0.25">
      <c r="A114" s="11"/>
      <c r="B114" s="11"/>
      <c r="C114" s="11"/>
      <c r="D114" s="11"/>
      <c r="E114" s="11"/>
      <c r="F114" s="11"/>
      <c r="G114" s="11"/>
      <c r="H114" s="11"/>
      <c r="I114" s="11"/>
      <c r="J114" s="11"/>
      <c r="K114" s="11"/>
      <c r="L114" s="11"/>
    </row>
    <row r="115" spans="1:12" ht="15.75" x14ac:dyDescent="0.25">
      <c r="A115" s="11"/>
      <c r="B115" s="11"/>
      <c r="C115" s="11"/>
      <c r="D115" s="11"/>
      <c r="E115" s="11"/>
      <c r="F115" s="11"/>
      <c r="G115" s="11"/>
      <c r="H115" s="11"/>
      <c r="I115" s="11"/>
      <c r="J115" s="11"/>
      <c r="K115" s="11"/>
      <c r="L115" s="11"/>
    </row>
    <row r="116" spans="1:12" ht="15.75" x14ac:dyDescent="0.25">
      <c r="A116" s="11"/>
      <c r="B116" s="11"/>
      <c r="C116" s="11"/>
      <c r="D116" s="11"/>
      <c r="E116" s="11"/>
      <c r="F116" s="11"/>
      <c r="G116" s="11"/>
      <c r="H116" s="11"/>
      <c r="I116" s="11"/>
      <c r="J116" s="11"/>
      <c r="K116" s="11"/>
      <c r="L116" s="11"/>
    </row>
    <row r="117" spans="1:12" ht="15.75" x14ac:dyDescent="0.25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</row>
    <row r="118" spans="1:12" ht="15.75" x14ac:dyDescent="0.25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</row>
    <row r="119" spans="1:12" ht="15.75" x14ac:dyDescent="0.25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</row>
    <row r="120" spans="1:12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</row>
  </sheetData>
  <mergeCells count="93">
    <mergeCell ref="A26:L26"/>
    <mergeCell ref="C32:C37"/>
    <mergeCell ref="A44:A45"/>
    <mergeCell ref="B44:B45"/>
    <mergeCell ref="C44:C45"/>
    <mergeCell ref="D44:D45"/>
    <mergeCell ref="D32:D37"/>
    <mergeCell ref="A27:A31"/>
    <mergeCell ref="B27:B31"/>
    <mergeCell ref="C27:C31"/>
    <mergeCell ref="D27:D31"/>
    <mergeCell ref="A32:A37"/>
    <mergeCell ref="B32:B37"/>
    <mergeCell ref="A15:A20"/>
    <mergeCell ref="B15:B20"/>
    <mergeCell ref="C15:C20"/>
    <mergeCell ref="D15:D20"/>
    <mergeCell ref="A21:A22"/>
    <mergeCell ref="B21:B22"/>
    <mergeCell ref="C21:C22"/>
    <mergeCell ref="D21:D22"/>
    <mergeCell ref="A64:L64"/>
    <mergeCell ref="A25:L25"/>
    <mergeCell ref="A86:L86"/>
    <mergeCell ref="D59:D61"/>
    <mergeCell ref="A59:A61"/>
    <mergeCell ref="B59:B61"/>
    <mergeCell ref="C59:C61"/>
    <mergeCell ref="C76:C80"/>
    <mergeCell ref="D66:D71"/>
    <mergeCell ref="A82:A83"/>
    <mergeCell ref="B82:B83"/>
    <mergeCell ref="C82:C83"/>
    <mergeCell ref="D82:D83"/>
    <mergeCell ref="A72:A75"/>
    <mergeCell ref="B72:B75"/>
    <mergeCell ref="A47:L47"/>
    <mergeCell ref="A76:A80"/>
    <mergeCell ref="B76:B80"/>
    <mergeCell ref="A87:A95"/>
    <mergeCell ref="B87:B95"/>
    <mergeCell ref="C87:C95"/>
    <mergeCell ref="B96:B106"/>
    <mergeCell ref="C96:C106"/>
    <mergeCell ref="D96:D106"/>
    <mergeCell ref="D87:D95"/>
    <mergeCell ref="D76:D80"/>
    <mergeCell ref="J8:L8"/>
    <mergeCell ref="A12:A14"/>
    <mergeCell ref="B12:B14"/>
    <mergeCell ref="C12:C14"/>
    <mergeCell ref="D12:D14"/>
    <mergeCell ref="A10:L10"/>
    <mergeCell ref="A11:L11"/>
    <mergeCell ref="A8:A9"/>
    <mergeCell ref="B8:D8"/>
    <mergeCell ref="E8:E9"/>
    <mergeCell ref="F8:F9"/>
    <mergeCell ref="G8:I8"/>
    <mergeCell ref="C49:C55"/>
    <mergeCell ref="D49:D55"/>
    <mergeCell ref="A49:A55"/>
    <mergeCell ref="B49:B55"/>
    <mergeCell ref="A48:L48"/>
    <mergeCell ref="A110:L110"/>
    <mergeCell ref="A56:A58"/>
    <mergeCell ref="B56:B58"/>
    <mergeCell ref="C56:C58"/>
    <mergeCell ref="D56:D58"/>
    <mergeCell ref="C72:C75"/>
    <mergeCell ref="D72:D75"/>
    <mergeCell ref="A65:L65"/>
    <mergeCell ref="A66:A71"/>
    <mergeCell ref="B66:B71"/>
    <mergeCell ref="C66:C71"/>
    <mergeCell ref="D107:D108"/>
    <mergeCell ref="C107:C108"/>
    <mergeCell ref="B107:B108"/>
    <mergeCell ref="A107:A108"/>
    <mergeCell ref="A96:A106"/>
    <mergeCell ref="A41:A43"/>
    <mergeCell ref="B41:B43"/>
    <mergeCell ref="C41:C43"/>
    <mergeCell ref="D41:D43"/>
    <mergeCell ref="A38:A40"/>
    <mergeCell ref="B38:B40"/>
    <mergeCell ref="C38:C40"/>
    <mergeCell ref="D38:D40"/>
    <mergeCell ref="H3:L3"/>
    <mergeCell ref="H4:L4"/>
    <mergeCell ref="I5:L5"/>
    <mergeCell ref="H2:L2"/>
    <mergeCell ref="J1:L1"/>
  </mergeCells>
  <pageMargins left="0.25" right="0.25" top="0.75" bottom="0.75" header="0.3" footer="0.3"/>
  <pageSetup paperSize="9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72"/>
  <sheetViews>
    <sheetView view="pageBreakPreview" zoomScale="106" zoomScaleNormal="106" zoomScaleSheetLayoutView="106" workbookViewId="0">
      <selection activeCell="B56" sqref="B56"/>
    </sheetView>
  </sheetViews>
  <sheetFormatPr defaultColWidth="9.140625" defaultRowHeight="15" x14ac:dyDescent="0.25"/>
  <cols>
    <col min="1" max="1" width="7.42578125" style="174" customWidth="1"/>
    <col min="2" max="2" width="28.7109375" style="174" customWidth="1"/>
    <col min="3" max="4" width="10.42578125" style="174" customWidth="1"/>
    <col min="5" max="5" width="7.5703125" style="174" customWidth="1"/>
    <col min="6" max="6" width="10" style="174" customWidth="1"/>
    <col min="7" max="7" width="8.85546875" style="174" customWidth="1"/>
    <col min="8" max="8" width="9.85546875" style="174" customWidth="1"/>
    <col min="9" max="9" width="7.5703125" style="174" customWidth="1"/>
    <col min="10" max="10" width="7.7109375" style="174" customWidth="1"/>
    <col min="11" max="11" width="9.42578125" style="174" customWidth="1"/>
    <col min="12" max="12" width="8.42578125" style="174" customWidth="1"/>
    <col min="13" max="13" width="9.5703125" style="174" customWidth="1"/>
    <col min="14" max="14" width="9.42578125" style="174" customWidth="1"/>
    <col min="15" max="15" width="9.85546875" style="174" customWidth="1"/>
    <col min="16" max="17" width="10.5703125" style="174" customWidth="1"/>
    <col min="18" max="16384" width="9.140625" style="174"/>
  </cols>
  <sheetData>
    <row r="1" spans="1:17" ht="19.5" customHeight="1" x14ac:dyDescent="0.25">
      <c r="A1" s="171"/>
      <c r="B1" s="172" t="s">
        <v>161</v>
      </c>
      <c r="C1" s="173"/>
      <c r="D1" s="528"/>
      <c r="E1" s="528"/>
      <c r="F1" s="528"/>
      <c r="G1" s="171"/>
      <c r="H1" s="171"/>
      <c r="I1" s="171"/>
      <c r="J1" s="171"/>
      <c r="K1" s="171"/>
      <c r="L1" s="171"/>
      <c r="M1" s="171"/>
      <c r="N1" s="171"/>
      <c r="O1" s="171"/>
      <c r="P1" s="171"/>
      <c r="Q1" s="171"/>
    </row>
    <row r="2" spans="1:17" ht="15.75" x14ac:dyDescent="0.25">
      <c r="A2" s="171"/>
      <c r="B2" s="171"/>
      <c r="C2" s="171"/>
      <c r="D2" s="173"/>
      <c r="E2" s="173"/>
      <c r="F2" s="173"/>
      <c r="G2" s="173"/>
      <c r="H2" s="173"/>
      <c r="I2" s="173"/>
      <c r="J2" s="171"/>
      <c r="K2" s="171"/>
      <c r="L2" s="171"/>
      <c r="M2" s="171"/>
      <c r="N2" s="171"/>
      <c r="O2" s="171"/>
      <c r="P2" s="171"/>
      <c r="Q2" s="171"/>
    </row>
    <row r="3" spans="1:17" ht="15.75" x14ac:dyDescent="0.25">
      <c r="A3" s="171"/>
      <c r="B3" s="172"/>
      <c r="C3" s="171"/>
      <c r="D3" s="173"/>
      <c r="E3" s="173"/>
      <c r="F3" s="173"/>
      <c r="G3" s="173"/>
      <c r="H3" s="173"/>
      <c r="I3" s="173"/>
      <c r="J3" s="173"/>
      <c r="K3" s="173"/>
      <c r="L3" s="173"/>
      <c r="M3" s="173"/>
      <c r="N3" s="173"/>
      <c r="O3" s="173"/>
      <c r="P3" s="173"/>
      <c r="Q3" s="171"/>
    </row>
    <row r="4" spans="1:17" ht="15.75" x14ac:dyDescent="0.25">
      <c r="A4" s="171"/>
      <c r="B4" s="172" t="s">
        <v>162</v>
      </c>
      <c r="C4" s="171"/>
      <c r="D4" s="171"/>
      <c r="E4" s="171"/>
      <c r="F4" s="171"/>
      <c r="G4" s="171"/>
      <c r="H4" s="171"/>
      <c r="I4" s="171"/>
      <c r="J4" s="171"/>
      <c r="K4" s="171"/>
      <c r="L4" s="171"/>
      <c r="M4" s="171"/>
      <c r="N4" s="171"/>
      <c r="O4" s="171"/>
      <c r="P4" s="171"/>
      <c r="Q4" s="171"/>
    </row>
    <row r="5" spans="1:17" s="176" customFormat="1" ht="19.5" customHeight="1" x14ac:dyDescent="0.25">
      <c r="A5" s="529" t="s">
        <v>163</v>
      </c>
      <c r="B5" s="175"/>
      <c r="C5" s="531" t="s">
        <v>164</v>
      </c>
      <c r="D5" s="532"/>
      <c r="E5" s="532"/>
      <c r="F5" s="532"/>
      <c r="G5" s="533"/>
      <c r="H5" s="531" t="s">
        <v>165</v>
      </c>
      <c r="I5" s="532"/>
      <c r="J5" s="532"/>
      <c r="K5" s="532"/>
      <c r="L5" s="533"/>
      <c r="M5" s="531" t="s">
        <v>166</v>
      </c>
      <c r="N5" s="532"/>
      <c r="O5" s="532"/>
      <c r="P5" s="532"/>
      <c r="Q5" s="533"/>
    </row>
    <row r="6" spans="1:17" s="176" customFormat="1" ht="25.5" customHeight="1" x14ac:dyDescent="0.25">
      <c r="A6" s="530"/>
      <c r="B6" s="177" t="s">
        <v>167</v>
      </c>
      <c r="C6" s="178" t="s">
        <v>168</v>
      </c>
      <c r="D6" s="178" t="s">
        <v>169</v>
      </c>
      <c r="E6" s="178" t="s">
        <v>170</v>
      </c>
      <c r="F6" s="178" t="s">
        <v>171</v>
      </c>
      <c r="G6" s="178" t="s">
        <v>172</v>
      </c>
      <c r="H6" s="178" t="s">
        <v>168</v>
      </c>
      <c r="I6" s="178" t="s">
        <v>169</v>
      </c>
      <c r="J6" s="178" t="s">
        <v>170</v>
      </c>
      <c r="K6" s="178" t="s">
        <v>171</v>
      </c>
      <c r="L6" s="178" t="s">
        <v>172</v>
      </c>
      <c r="M6" s="178" t="s">
        <v>168</v>
      </c>
      <c r="N6" s="178" t="s">
        <v>169</v>
      </c>
      <c r="O6" s="178" t="s">
        <v>170</v>
      </c>
      <c r="P6" s="178" t="s">
        <v>171</v>
      </c>
      <c r="Q6" s="178" t="s">
        <v>172</v>
      </c>
    </row>
    <row r="7" spans="1:17" s="181" customFormat="1" ht="15.75" x14ac:dyDescent="0.25">
      <c r="A7" s="179">
        <v>1</v>
      </c>
      <c r="B7" s="179">
        <v>2</v>
      </c>
      <c r="C7" s="179">
        <v>3</v>
      </c>
      <c r="D7" s="179">
        <v>4</v>
      </c>
      <c r="E7" s="179">
        <v>5</v>
      </c>
      <c r="F7" s="179">
        <v>6</v>
      </c>
      <c r="G7" s="179">
        <v>7</v>
      </c>
      <c r="H7" s="179">
        <v>8</v>
      </c>
      <c r="I7" s="179">
        <v>9</v>
      </c>
      <c r="J7" s="179">
        <v>10</v>
      </c>
      <c r="K7" s="179">
        <v>11</v>
      </c>
      <c r="L7" s="179">
        <v>12</v>
      </c>
      <c r="M7" s="179">
        <v>13</v>
      </c>
      <c r="N7" s="179">
        <v>14</v>
      </c>
      <c r="O7" s="179">
        <v>15</v>
      </c>
      <c r="P7" s="179">
        <v>16</v>
      </c>
      <c r="Q7" s="180">
        <v>17</v>
      </c>
    </row>
    <row r="8" spans="1:17" ht="14.45" customHeight="1" x14ac:dyDescent="0.3">
      <c r="A8" s="182"/>
      <c r="B8" s="183" t="s">
        <v>120</v>
      </c>
      <c r="C8" s="184">
        <v>60</v>
      </c>
      <c r="D8" s="185">
        <v>1.55</v>
      </c>
      <c r="E8" s="185">
        <v>7</v>
      </c>
      <c r="F8" s="185">
        <v>3</v>
      </c>
      <c r="G8" s="185">
        <v>80</v>
      </c>
      <c r="H8" s="184">
        <v>80</v>
      </c>
      <c r="I8" s="185">
        <v>2.5</v>
      </c>
      <c r="J8" s="185">
        <v>9.32</v>
      </c>
      <c r="K8" s="185">
        <v>3.77</v>
      </c>
      <c r="L8" s="185">
        <v>107.75</v>
      </c>
      <c r="M8" s="184">
        <v>100</v>
      </c>
      <c r="N8" s="185">
        <v>2.81</v>
      </c>
      <c r="O8" s="185">
        <v>11.74</v>
      </c>
      <c r="P8" s="185">
        <v>4.7</v>
      </c>
      <c r="Q8" s="185">
        <v>145.33000000000001</v>
      </c>
    </row>
    <row r="9" spans="1:17" ht="14.45" customHeight="1" x14ac:dyDescent="0.25">
      <c r="A9" s="182"/>
      <c r="B9" s="186" t="s">
        <v>119</v>
      </c>
      <c r="C9" s="187">
        <v>200</v>
      </c>
      <c r="D9" s="188">
        <v>21.6</v>
      </c>
      <c r="E9" s="188">
        <v>6.1</v>
      </c>
      <c r="F9" s="188">
        <v>37</v>
      </c>
      <c r="G9" s="188">
        <v>322.2</v>
      </c>
      <c r="H9" s="187">
        <v>220</v>
      </c>
      <c r="I9" s="188">
        <v>24.8</v>
      </c>
      <c r="J9" s="188">
        <v>6.3</v>
      </c>
      <c r="K9" s="188">
        <v>41.1</v>
      </c>
      <c r="L9" s="188">
        <v>354.1</v>
      </c>
      <c r="M9" s="187">
        <v>250</v>
      </c>
      <c r="N9" s="188">
        <v>26.8</v>
      </c>
      <c r="O9" s="188">
        <v>8.4</v>
      </c>
      <c r="P9" s="188">
        <v>45.5</v>
      </c>
      <c r="Q9" s="188">
        <v>397.8</v>
      </c>
    </row>
    <row r="10" spans="1:17" ht="15" customHeight="1" x14ac:dyDescent="0.25">
      <c r="A10" s="182"/>
      <c r="B10" s="189" t="s">
        <v>68</v>
      </c>
      <c r="C10" s="190">
        <v>200</v>
      </c>
      <c r="D10" s="191">
        <v>0</v>
      </c>
      <c r="E10" s="191">
        <v>0</v>
      </c>
      <c r="F10" s="191">
        <v>3</v>
      </c>
      <c r="G10" s="191">
        <v>12</v>
      </c>
      <c r="H10" s="190">
        <v>200</v>
      </c>
      <c r="I10" s="191">
        <v>0</v>
      </c>
      <c r="J10" s="191">
        <v>0</v>
      </c>
      <c r="K10" s="191">
        <v>3</v>
      </c>
      <c r="L10" s="191">
        <v>12</v>
      </c>
      <c r="M10" s="190">
        <v>200</v>
      </c>
      <c r="N10" s="191">
        <v>0</v>
      </c>
      <c r="O10" s="191">
        <v>0</v>
      </c>
      <c r="P10" s="191">
        <v>3</v>
      </c>
      <c r="Q10" s="191">
        <v>12</v>
      </c>
    </row>
    <row r="11" spans="1:17" ht="15.75" x14ac:dyDescent="0.25">
      <c r="A11" s="182"/>
      <c r="B11" s="186" t="s">
        <v>173</v>
      </c>
      <c r="C11" s="187">
        <v>120</v>
      </c>
      <c r="D11" s="188">
        <v>0.3</v>
      </c>
      <c r="E11" s="188">
        <v>0.1</v>
      </c>
      <c r="F11" s="188">
        <v>13.2</v>
      </c>
      <c r="G11" s="188">
        <v>56</v>
      </c>
      <c r="H11" s="187">
        <v>120</v>
      </c>
      <c r="I11" s="188">
        <v>0.3</v>
      </c>
      <c r="J11" s="188">
        <v>0.1</v>
      </c>
      <c r="K11" s="188">
        <v>13.2</v>
      </c>
      <c r="L11" s="188">
        <v>56</v>
      </c>
      <c r="M11" s="187">
        <v>120</v>
      </c>
      <c r="N11" s="188">
        <v>0.3</v>
      </c>
      <c r="O11" s="188">
        <v>0.1</v>
      </c>
      <c r="P11" s="188">
        <v>13.2</v>
      </c>
      <c r="Q11" s="188">
        <v>56</v>
      </c>
    </row>
    <row r="12" spans="1:17" ht="31.5" x14ac:dyDescent="0.25">
      <c r="A12" s="186"/>
      <c r="B12" s="186" t="s">
        <v>174</v>
      </c>
      <c r="C12" s="192">
        <v>30</v>
      </c>
      <c r="D12" s="193">
        <v>2.2000000000000002</v>
      </c>
      <c r="E12" s="193">
        <v>0.3</v>
      </c>
      <c r="F12" s="193">
        <v>13.8</v>
      </c>
      <c r="G12" s="193">
        <v>67.5</v>
      </c>
      <c r="H12" s="192">
        <v>50</v>
      </c>
      <c r="I12" s="193">
        <v>3</v>
      </c>
      <c r="J12" s="193">
        <v>0.4</v>
      </c>
      <c r="K12" s="193">
        <v>18.3</v>
      </c>
      <c r="L12" s="193">
        <v>90</v>
      </c>
      <c r="M12" s="192">
        <v>50</v>
      </c>
      <c r="N12" s="193">
        <v>3</v>
      </c>
      <c r="O12" s="193">
        <v>0.4</v>
      </c>
      <c r="P12" s="193">
        <v>18.3</v>
      </c>
      <c r="Q12" s="193">
        <v>90</v>
      </c>
    </row>
    <row r="13" spans="1:17" ht="15.75" x14ac:dyDescent="0.25">
      <c r="A13" s="186"/>
      <c r="B13" s="194" t="s">
        <v>175</v>
      </c>
      <c r="C13" s="187">
        <f>SUM(C8:C12)</f>
        <v>610</v>
      </c>
      <c r="D13" s="187">
        <f t="shared" ref="D13:Q13" si="0">SUM(D8:D12)</f>
        <v>25.650000000000002</v>
      </c>
      <c r="E13" s="187">
        <f t="shared" si="0"/>
        <v>13.5</v>
      </c>
      <c r="F13" s="187">
        <f t="shared" si="0"/>
        <v>70</v>
      </c>
      <c r="G13" s="187">
        <f t="shared" si="0"/>
        <v>537.70000000000005</v>
      </c>
      <c r="H13" s="187">
        <f t="shared" si="0"/>
        <v>670</v>
      </c>
      <c r="I13" s="187">
        <f t="shared" si="0"/>
        <v>30.6</v>
      </c>
      <c r="J13" s="187">
        <f t="shared" si="0"/>
        <v>16.12</v>
      </c>
      <c r="K13" s="187">
        <f t="shared" si="0"/>
        <v>79.37</v>
      </c>
      <c r="L13" s="187">
        <f t="shared" si="0"/>
        <v>619.85</v>
      </c>
      <c r="M13" s="187">
        <f t="shared" si="0"/>
        <v>720</v>
      </c>
      <c r="N13" s="187">
        <f t="shared" si="0"/>
        <v>32.909999999999997</v>
      </c>
      <c r="O13" s="187">
        <f t="shared" si="0"/>
        <v>20.64</v>
      </c>
      <c r="P13" s="187">
        <f t="shared" si="0"/>
        <v>84.7</v>
      </c>
      <c r="Q13" s="187">
        <f t="shared" si="0"/>
        <v>701.13</v>
      </c>
    </row>
    <row r="14" spans="1:17" s="198" customFormat="1" ht="16.5" customHeight="1" x14ac:dyDescent="0.25">
      <c r="A14" s="195"/>
      <c r="B14" s="195" t="s">
        <v>176</v>
      </c>
      <c r="C14" s="196"/>
      <c r="D14" s="197">
        <v>0.15</v>
      </c>
      <c r="E14" s="197">
        <v>0.255</v>
      </c>
      <c r="F14" s="197">
        <f>F13*4/G13</f>
        <v>0.52073647015064162</v>
      </c>
      <c r="G14" s="197">
        <f>G13/2100</f>
        <v>0.25604761904761908</v>
      </c>
      <c r="H14" s="197"/>
      <c r="I14" s="197">
        <v>0.15</v>
      </c>
      <c r="J14" s="197">
        <v>0.24199999999999999</v>
      </c>
      <c r="K14" s="197">
        <v>0.59799999999999998</v>
      </c>
      <c r="L14" s="197">
        <f>L13/2400</f>
        <v>0.25827083333333334</v>
      </c>
      <c r="M14" s="197"/>
      <c r="N14" s="197">
        <v>0.15</v>
      </c>
      <c r="O14" s="197">
        <v>0.24199999999999999</v>
      </c>
      <c r="P14" s="197">
        <f>P13*4/Q13</f>
        <v>0.48321994494601572</v>
      </c>
      <c r="Q14" s="197">
        <f>Q13/2800</f>
        <v>0.25040357142857145</v>
      </c>
    </row>
    <row r="15" spans="1:17" s="198" customFormat="1" ht="16.5" customHeight="1" x14ac:dyDescent="0.25">
      <c r="A15" s="199"/>
      <c r="B15" s="199"/>
      <c r="C15" s="200"/>
      <c r="D15" s="201"/>
      <c r="E15" s="201"/>
      <c r="F15" s="201"/>
      <c r="G15" s="201"/>
      <c r="H15" s="200"/>
      <c r="I15" s="201"/>
      <c r="J15" s="201"/>
      <c r="K15" s="201"/>
      <c r="L15" s="201"/>
      <c r="M15" s="200"/>
      <c r="N15" s="201"/>
      <c r="O15" s="201"/>
      <c r="P15" s="201"/>
      <c r="Q15" s="202"/>
    </row>
    <row r="16" spans="1:17" ht="16.5" customHeight="1" x14ac:dyDescent="0.25">
      <c r="A16" s="203"/>
      <c r="B16" s="199"/>
      <c r="C16" s="204"/>
      <c r="D16" s="204"/>
      <c r="E16" s="204"/>
      <c r="F16" s="204"/>
      <c r="G16" s="204"/>
      <c r="H16" s="204"/>
      <c r="I16" s="201"/>
      <c r="J16" s="201"/>
      <c r="K16" s="201"/>
      <c r="L16" s="201"/>
      <c r="M16" s="204"/>
      <c r="N16" s="201"/>
      <c r="O16" s="201"/>
      <c r="P16" s="201"/>
      <c r="Q16" s="202"/>
    </row>
    <row r="17" spans="1:17" ht="15.75" x14ac:dyDescent="0.25">
      <c r="A17" s="203"/>
      <c r="B17" s="205" t="s">
        <v>177</v>
      </c>
      <c r="C17" s="204"/>
      <c r="D17" s="204"/>
      <c r="E17" s="204"/>
      <c r="F17" s="204"/>
      <c r="G17" s="200"/>
      <c r="H17" s="204"/>
      <c r="I17" s="204"/>
      <c r="J17" s="204"/>
      <c r="K17" s="204"/>
      <c r="L17" s="200"/>
      <c r="M17" s="204"/>
      <c r="N17" s="204"/>
      <c r="O17" s="204"/>
      <c r="P17" s="204"/>
      <c r="Q17" s="206"/>
    </row>
    <row r="18" spans="1:17" s="208" customFormat="1" ht="15.75" x14ac:dyDescent="0.25">
      <c r="A18" s="187">
        <v>1</v>
      </c>
      <c r="B18" s="187">
        <v>2</v>
      </c>
      <c r="C18" s="187">
        <v>3</v>
      </c>
      <c r="D18" s="187">
        <v>4</v>
      </c>
      <c r="E18" s="187">
        <v>5</v>
      </c>
      <c r="F18" s="187">
        <v>6</v>
      </c>
      <c r="G18" s="187">
        <v>7</v>
      </c>
      <c r="H18" s="187">
        <v>8</v>
      </c>
      <c r="I18" s="187">
        <v>9</v>
      </c>
      <c r="J18" s="187">
        <v>10</v>
      </c>
      <c r="K18" s="187">
        <v>11</v>
      </c>
      <c r="L18" s="187">
        <v>12</v>
      </c>
      <c r="M18" s="187">
        <v>13</v>
      </c>
      <c r="N18" s="187">
        <v>14</v>
      </c>
      <c r="O18" s="187">
        <v>15</v>
      </c>
      <c r="P18" s="187">
        <v>16</v>
      </c>
      <c r="Q18" s="207">
        <v>17</v>
      </c>
    </row>
    <row r="19" spans="1:17" ht="26.1" customHeight="1" x14ac:dyDescent="0.3">
      <c r="A19" s="182"/>
      <c r="B19" s="186" t="s">
        <v>122</v>
      </c>
      <c r="C19" s="184">
        <v>60</v>
      </c>
      <c r="D19" s="209">
        <v>0.5</v>
      </c>
      <c r="E19" s="209">
        <v>3.1</v>
      </c>
      <c r="F19" s="209">
        <v>2.4</v>
      </c>
      <c r="G19" s="209">
        <v>39.299999999999997</v>
      </c>
      <c r="H19" s="184">
        <v>80</v>
      </c>
      <c r="I19" s="209">
        <v>0.7</v>
      </c>
      <c r="J19" s="209">
        <v>3.1</v>
      </c>
      <c r="K19" s="209">
        <v>3.2</v>
      </c>
      <c r="L19" s="209">
        <v>43.6</v>
      </c>
      <c r="M19" s="184">
        <v>100</v>
      </c>
      <c r="N19" s="209">
        <v>0.9</v>
      </c>
      <c r="O19" s="209">
        <v>5.0999999999999996</v>
      </c>
      <c r="P19" s="209">
        <v>4.2</v>
      </c>
      <c r="Q19" s="209">
        <v>66.3</v>
      </c>
    </row>
    <row r="20" spans="1:17" ht="33.6" customHeight="1" x14ac:dyDescent="0.3">
      <c r="A20" s="186"/>
      <c r="B20" s="186" t="s">
        <v>178</v>
      </c>
      <c r="C20" s="210">
        <v>70</v>
      </c>
      <c r="D20" s="185">
        <v>18.829999999999998</v>
      </c>
      <c r="E20" s="185">
        <v>3.04</v>
      </c>
      <c r="F20" s="185">
        <v>3.76</v>
      </c>
      <c r="G20" s="185">
        <v>118.63</v>
      </c>
      <c r="H20" s="210">
        <v>90</v>
      </c>
      <c r="I20" s="185">
        <v>21.49</v>
      </c>
      <c r="J20" s="185">
        <v>4.17</v>
      </c>
      <c r="K20" s="185">
        <v>6.38</v>
      </c>
      <c r="L20" s="185">
        <v>150.19</v>
      </c>
      <c r="M20" s="210">
        <v>100</v>
      </c>
      <c r="N20" s="185">
        <v>23.96</v>
      </c>
      <c r="O20" s="185">
        <v>4.28</v>
      </c>
      <c r="P20" s="185">
        <v>7.97</v>
      </c>
      <c r="Q20" s="185">
        <v>167.65</v>
      </c>
    </row>
    <row r="21" spans="1:17" ht="34.5" customHeight="1" x14ac:dyDescent="0.25">
      <c r="A21" s="186"/>
      <c r="B21" s="186" t="s">
        <v>179</v>
      </c>
      <c r="C21" s="187">
        <v>30</v>
      </c>
      <c r="D21" s="188">
        <v>2.2000000000000002</v>
      </c>
      <c r="E21" s="188">
        <v>0.3</v>
      </c>
      <c r="F21" s="188">
        <v>13.8</v>
      </c>
      <c r="G21" s="188">
        <v>67.5</v>
      </c>
      <c r="H21" s="187">
        <v>50</v>
      </c>
      <c r="I21" s="188">
        <v>3</v>
      </c>
      <c r="J21" s="188">
        <v>0.4</v>
      </c>
      <c r="K21" s="188">
        <v>18.3</v>
      </c>
      <c r="L21" s="188">
        <v>90</v>
      </c>
      <c r="M21" s="187">
        <v>50</v>
      </c>
      <c r="N21" s="188">
        <v>3</v>
      </c>
      <c r="O21" s="188">
        <v>0.4</v>
      </c>
      <c r="P21" s="188">
        <v>18.3</v>
      </c>
      <c r="Q21" s="188">
        <v>90</v>
      </c>
    </row>
    <row r="22" spans="1:17" ht="25.5" customHeight="1" x14ac:dyDescent="0.3">
      <c r="A22" s="186"/>
      <c r="B22" s="186" t="s">
        <v>180</v>
      </c>
      <c r="C22" s="211">
        <v>20</v>
      </c>
      <c r="D22" s="185">
        <v>0.5</v>
      </c>
      <c r="E22" s="185">
        <v>3.7</v>
      </c>
      <c r="F22" s="185">
        <v>1.8</v>
      </c>
      <c r="G22" s="185">
        <v>42.1</v>
      </c>
      <c r="H22" s="212">
        <v>20</v>
      </c>
      <c r="I22" s="185">
        <v>0.5</v>
      </c>
      <c r="J22" s="185">
        <v>3.7</v>
      </c>
      <c r="K22" s="185">
        <v>1.8</v>
      </c>
      <c r="L22" s="185">
        <v>42.1</v>
      </c>
      <c r="M22" s="212">
        <v>20</v>
      </c>
      <c r="N22" s="185">
        <v>0.5</v>
      </c>
      <c r="O22" s="185">
        <v>3.7</v>
      </c>
      <c r="P22" s="185">
        <v>1.8</v>
      </c>
      <c r="Q22" s="185">
        <v>42.1</v>
      </c>
    </row>
    <row r="23" spans="1:17" ht="30" customHeight="1" x14ac:dyDescent="0.25">
      <c r="A23" s="186"/>
      <c r="B23" s="186" t="s">
        <v>43</v>
      </c>
      <c r="C23" s="213">
        <v>200</v>
      </c>
      <c r="D23" s="214">
        <v>0.3</v>
      </c>
      <c r="E23" s="214">
        <v>0.4</v>
      </c>
      <c r="F23" s="214">
        <v>15.6</v>
      </c>
      <c r="G23" s="214">
        <v>68.5</v>
      </c>
      <c r="H23" s="213">
        <v>200</v>
      </c>
      <c r="I23" s="214">
        <v>0.3</v>
      </c>
      <c r="J23" s="214">
        <v>0.4</v>
      </c>
      <c r="K23" s="214">
        <v>15.6</v>
      </c>
      <c r="L23" s="214">
        <v>68.5</v>
      </c>
      <c r="M23" s="213">
        <v>200</v>
      </c>
      <c r="N23" s="214">
        <v>0.3</v>
      </c>
      <c r="O23" s="214">
        <v>0.4</v>
      </c>
      <c r="P23" s="214">
        <v>15.6</v>
      </c>
      <c r="Q23" s="214">
        <v>68.5</v>
      </c>
    </row>
    <row r="24" spans="1:17" ht="24.6" customHeight="1" x14ac:dyDescent="0.25">
      <c r="A24" s="186"/>
      <c r="B24" s="215" t="s">
        <v>181</v>
      </c>
      <c r="C24" s="216">
        <v>130</v>
      </c>
      <c r="D24" s="217">
        <v>5.68</v>
      </c>
      <c r="E24" s="218">
        <v>5.73</v>
      </c>
      <c r="F24" s="218">
        <v>28.71</v>
      </c>
      <c r="G24" s="218">
        <v>205.41</v>
      </c>
      <c r="H24" s="216">
        <v>150</v>
      </c>
      <c r="I24" s="217">
        <v>6.55</v>
      </c>
      <c r="J24" s="218">
        <v>5.97</v>
      </c>
      <c r="K24" s="218">
        <v>33.08</v>
      </c>
      <c r="L24" s="218">
        <v>231.03</v>
      </c>
      <c r="M24" s="216">
        <v>180</v>
      </c>
      <c r="N24" s="217">
        <v>7.77</v>
      </c>
      <c r="O24" s="218">
        <v>6.31</v>
      </c>
      <c r="P24" s="218">
        <v>39.32</v>
      </c>
      <c r="Q24" s="218">
        <v>267.63</v>
      </c>
    </row>
    <row r="25" spans="1:17" ht="14.85" customHeight="1" x14ac:dyDescent="0.25">
      <c r="A25" s="186"/>
      <c r="B25" s="194" t="s">
        <v>175</v>
      </c>
      <c r="C25" s="192">
        <f>SUM(C19:C24)</f>
        <v>510</v>
      </c>
      <c r="D25" s="192">
        <f t="shared" ref="D25:Q25" si="1">SUM(D19:D24)</f>
        <v>28.009999999999998</v>
      </c>
      <c r="E25" s="192">
        <f t="shared" si="1"/>
        <v>16.270000000000003</v>
      </c>
      <c r="F25" s="192">
        <f t="shared" si="1"/>
        <v>66.069999999999993</v>
      </c>
      <c r="G25" s="192">
        <f t="shared" si="1"/>
        <v>541.44000000000005</v>
      </c>
      <c r="H25" s="192">
        <f t="shared" si="1"/>
        <v>590</v>
      </c>
      <c r="I25" s="192">
        <f t="shared" si="1"/>
        <v>32.54</v>
      </c>
      <c r="J25" s="192">
        <f t="shared" si="1"/>
        <v>17.740000000000002</v>
      </c>
      <c r="K25" s="192">
        <f t="shared" si="1"/>
        <v>78.36</v>
      </c>
      <c r="L25" s="192">
        <f t="shared" si="1"/>
        <v>625.41999999999996</v>
      </c>
      <c r="M25" s="192">
        <f t="shared" si="1"/>
        <v>650</v>
      </c>
      <c r="N25" s="192">
        <f t="shared" si="1"/>
        <v>36.43</v>
      </c>
      <c r="O25" s="192">
        <f t="shared" si="1"/>
        <v>20.190000000000001</v>
      </c>
      <c r="P25" s="192">
        <f t="shared" si="1"/>
        <v>87.19</v>
      </c>
      <c r="Q25" s="192">
        <f t="shared" si="1"/>
        <v>702.18000000000006</v>
      </c>
    </row>
    <row r="26" spans="1:17" s="198" customFormat="1" ht="15.75" x14ac:dyDescent="0.25">
      <c r="A26" s="195"/>
      <c r="B26" s="195" t="s">
        <v>176</v>
      </c>
      <c r="C26" s="219"/>
      <c r="D26" s="220">
        <v>0.12</v>
      </c>
      <c r="E26" s="220">
        <v>0.31</v>
      </c>
      <c r="F26" s="220">
        <v>0.56999999999999995</v>
      </c>
      <c r="G26" s="220">
        <f>G25/2100</f>
        <v>0.25782857142857146</v>
      </c>
      <c r="H26" s="219"/>
      <c r="I26" s="220">
        <v>0.13</v>
      </c>
      <c r="J26" s="220">
        <v>0.3</v>
      </c>
      <c r="K26" s="220">
        <v>0.56999999999999995</v>
      </c>
      <c r="L26" s="220">
        <f>L25/2400</f>
        <v>0.26059166666666667</v>
      </c>
      <c r="M26" s="219"/>
      <c r="N26" s="220">
        <v>0.12</v>
      </c>
      <c r="O26" s="220">
        <v>0.3</v>
      </c>
      <c r="P26" s="220">
        <v>0.57999999999999996</v>
      </c>
      <c r="Q26" s="220">
        <f>Q25/2800</f>
        <v>0.25077857142857146</v>
      </c>
    </row>
    <row r="27" spans="1:17" s="198" customFormat="1" ht="15.75" x14ac:dyDescent="0.25">
      <c r="A27" s="199"/>
      <c r="B27" s="199"/>
      <c r="C27" s="199"/>
      <c r="D27" s="201"/>
      <c r="E27" s="201"/>
      <c r="F27" s="201"/>
      <c r="G27" s="201"/>
      <c r="H27" s="199"/>
      <c r="I27" s="201"/>
      <c r="J27" s="201"/>
      <c r="K27" s="201"/>
      <c r="L27" s="201"/>
      <c r="M27" s="199"/>
      <c r="N27" s="201"/>
      <c r="O27" s="201"/>
      <c r="P27" s="201"/>
      <c r="Q27" s="202"/>
    </row>
    <row r="28" spans="1:17" s="198" customFormat="1" ht="15.75" x14ac:dyDescent="0.25">
      <c r="A28" s="199"/>
      <c r="B28" s="199"/>
      <c r="C28" s="203"/>
      <c r="D28" s="203"/>
      <c r="E28" s="203"/>
      <c r="F28" s="203"/>
      <c r="G28" s="203"/>
      <c r="H28" s="203"/>
      <c r="I28" s="201"/>
      <c r="J28" s="201"/>
      <c r="K28" s="201"/>
      <c r="L28" s="201"/>
      <c r="M28" s="199"/>
      <c r="N28" s="201"/>
      <c r="O28" s="201"/>
      <c r="P28" s="201"/>
      <c r="Q28" s="202"/>
    </row>
    <row r="29" spans="1:17" ht="15.75" x14ac:dyDescent="0.25">
      <c r="A29" s="203"/>
      <c r="B29" s="205" t="s">
        <v>182</v>
      </c>
      <c r="C29" s="203"/>
      <c r="D29" s="203"/>
      <c r="E29" s="203"/>
      <c r="F29" s="203"/>
      <c r="G29" s="203"/>
      <c r="H29" s="203"/>
      <c r="I29" s="203"/>
      <c r="J29" s="203"/>
      <c r="K29" s="203"/>
      <c r="L29" s="203"/>
      <c r="M29" s="203"/>
      <c r="N29" s="203"/>
      <c r="O29" s="203"/>
      <c r="P29" s="203"/>
      <c r="Q29" s="171"/>
    </row>
    <row r="30" spans="1:17" s="208" customFormat="1" ht="15.75" x14ac:dyDescent="0.25">
      <c r="A30" s="187">
        <v>1</v>
      </c>
      <c r="B30" s="187">
        <v>2</v>
      </c>
      <c r="C30" s="187">
        <v>3</v>
      </c>
      <c r="D30" s="221">
        <v>4</v>
      </c>
      <c r="E30" s="221">
        <v>5</v>
      </c>
      <c r="F30" s="221">
        <v>6</v>
      </c>
      <c r="G30" s="221">
        <v>7</v>
      </c>
      <c r="H30" s="221">
        <v>8</v>
      </c>
      <c r="I30" s="221">
        <v>9</v>
      </c>
      <c r="J30" s="221">
        <v>10</v>
      </c>
      <c r="K30" s="221">
        <v>11</v>
      </c>
      <c r="L30" s="221">
        <v>12</v>
      </c>
      <c r="M30" s="221">
        <v>13</v>
      </c>
      <c r="N30" s="221">
        <v>14</v>
      </c>
      <c r="O30" s="221">
        <v>15</v>
      </c>
      <c r="P30" s="221">
        <v>16</v>
      </c>
      <c r="Q30" s="222">
        <v>17</v>
      </c>
    </row>
    <row r="31" spans="1:17" ht="18.75" x14ac:dyDescent="0.25">
      <c r="A31" s="182"/>
      <c r="B31" s="186" t="s">
        <v>183</v>
      </c>
      <c r="C31" s="213">
        <v>70</v>
      </c>
      <c r="D31" s="223">
        <v>17.100000000000001</v>
      </c>
      <c r="E31" s="223">
        <v>2.2999999999999998</v>
      </c>
      <c r="F31" s="223">
        <v>1.2</v>
      </c>
      <c r="G31" s="223">
        <v>102.3</v>
      </c>
      <c r="H31" s="224">
        <v>90</v>
      </c>
      <c r="I31" s="223">
        <v>18.100000000000001</v>
      </c>
      <c r="J31" s="223">
        <v>2.6</v>
      </c>
      <c r="K31" s="223">
        <v>1.3</v>
      </c>
      <c r="L31" s="223">
        <v>106.3</v>
      </c>
      <c r="M31" s="224">
        <v>100</v>
      </c>
      <c r="N31" s="223">
        <v>18.2</v>
      </c>
      <c r="O31" s="223">
        <v>2.8</v>
      </c>
      <c r="P31" s="223">
        <v>2.2999999999999998</v>
      </c>
      <c r="Q31" s="223">
        <v>108.8</v>
      </c>
    </row>
    <row r="32" spans="1:17" ht="15.75" x14ac:dyDescent="0.25">
      <c r="A32" s="182"/>
      <c r="B32" s="186" t="s">
        <v>148</v>
      </c>
      <c r="C32" s="187">
        <v>130</v>
      </c>
      <c r="D32" s="188">
        <v>3</v>
      </c>
      <c r="E32" s="188">
        <v>2.8</v>
      </c>
      <c r="F32" s="188">
        <v>24.02</v>
      </c>
      <c r="G32" s="188">
        <v>140.12</v>
      </c>
      <c r="H32" s="187">
        <v>150</v>
      </c>
      <c r="I32" s="188">
        <v>3.7</v>
      </c>
      <c r="J32" s="188">
        <v>4.4000000000000004</v>
      </c>
      <c r="K32" s="188">
        <v>30</v>
      </c>
      <c r="L32" s="188">
        <v>182.5</v>
      </c>
      <c r="M32" s="187">
        <v>180</v>
      </c>
      <c r="N32" s="188">
        <v>4.4000000000000004</v>
      </c>
      <c r="O32" s="188">
        <v>5.9</v>
      </c>
      <c r="P32" s="188">
        <v>35.200000000000003</v>
      </c>
      <c r="Q32" s="188">
        <v>221.4</v>
      </c>
    </row>
    <row r="33" spans="1:17" ht="18.75" x14ac:dyDescent="0.3">
      <c r="A33" s="186"/>
      <c r="B33" s="186" t="s">
        <v>54</v>
      </c>
      <c r="C33" s="210">
        <v>200</v>
      </c>
      <c r="D33" s="185">
        <v>7.7</v>
      </c>
      <c r="E33" s="185">
        <v>4.3</v>
      </c>
      <c r="F33" s="185">
        <v>12.9</v>
      </c>
      <c r="G33" s="185">
        <v>240.3</v>
      </c>
      <c r="H33" s="210">
        <v>200</v>
      </c>
      <c r="I33" s="225">
        <v>7.7</v>
      </c>
      <c r="J33" s="185">
        <v>4.3</v>
      </c>
      <c r="K33" s="185">
        <v>12.9</v>
      </c>
      <c r="L33" s="185">
        <v>240.3</v>
      </c>
      <c r="M33" s="210">
        <v>200</v>
      </c>
      <c r="N33" s="185">
        <v>7.7</v>
      </c>
      <c r="O33" s="185">
        <v>4.3</v>
      </c>
      <c r="P33" s="185">
        <v>12.9</v>
      </c>
      <c r="Q33" s="185">
        <v>240.3</v>
      </c>
    </row>
    <row r="34" spans="1:17" ht="15.75" x14ac:dyDescent="0.25">
      <c r="A34" s="182"/>
      <c r="B34" s="186" t="s">
        <v>173</v>
      </c>
      <c r="C34" s="226">
        <v>120</v>
      </c>
      <c r="D34" s="188">
        <v>0.3</v>
      </c>
      <c r="E34" s="188">
        <v>0.1</v>
      </c>
      <c r="F34" s="188">
        <v>13.2</v>
      </c>
      <c r="G34" s="188">
        <v>56</v>
      </c>
      <c r="H34" s="227">
        <v>120</v>
      </c>
      <c r="I34" s="228">
        <v>0.3</v>
      </c>
      <c r="J34" s="228">
        <v>0.1</v>
      </c>
      <c r="K34" s="228">
        <v>13.2</v>
      </c>
      <c r="L34" s="228">
        <v>56</v>
      </c>
      <c r="M34" s="187">
        <v>120</v>
      </c>
      <c r="N34" s="228">
        <v>0.3</v>
      </c>
      <c r="O34" s="228">
        <v>0.1</v>
      </c>
      <c r="P34" s="228">
        <v>13.2</v>
      </c>
      <c r="Q34" s="228">
        <v>56</v>
      </c>
    </row>
    <row r="35" spans="1:17" ht="31.5" x14ac:dyDescent="0.25">
      <c r="A35" s="186"/>
      <c r="B35" s="186" t="s">
        <v>174</v>
      </c>
      <c r="C35" s="192">
        <v>30</v>
      </c>
      <c r="D35" s="193">
        <v>2.2000000000000002</v>
      </c>
      <c r="E35" s="193">
        <v>0.3</v>
      </c>
      <c r="F35" s="193">
        <v>13.8</v>
      </c>
      <c r="G35" s="193">
        <v>67.5</v>
      </c>
      <c r="H35" s="192">
        <v>50</v>
      </c>
      <c r="I35" s="193">
        <v>3</v>
      </c>
      <c r="J35" s="193">
        <v>0.4</v>
      </c>
      <c r="K35" s="193">
        <v>18.3</v>
      </c>
      <c r="L35" s="193">
        <v>90</v>
      </c>
      <c r="M35" s="192">
        <v>50</v>
      </c>
      <c r="N35" s="193">
        <v>3</v>
      </c>
      <c r="O35" s="193">
        <v>0.4</v>
      </c>
      <c r="P35" s="193">
        <v>18.3</v>
      </c>
      <c r="Q35" s="193">
        <v>90</v>
      </c>
    </row>
    <row r="36" spans="1:17" ht="15.75" x14ac:dyDescent="0.25">
      <c r="A36" s="186"/>
      <c r="B36" s="194" t="s">
        <v>175</v>
      </c>
      <c r="C36" s="187">
        <f>SUM(C31:C35)</f>
        <v>550</v>
      </c>
      <c r="D36" s="187">
        <f t="shared" ref="D36:Q36" si="2">SUM(D31:D35)</f>
        <v>30.3</v>
      </c>
      <c r="E36" s="187">
        <f t="shared" si="2"/>
        <v>9.7999999999999989</v>
      </c>
      <c r="F36" s="187">
        <f t="shared" si="2"/>
        <v>65.11999999999999</v>
      </c>
      <c r="G36" s="187">
        <f t="shared" si="2"/>
        <v>606.22</v>
      </c>
      <c r="H36" s="187">
        <f t="shared" si="2"/>
        <v>610</v>
      </c>
      <c r="I36" s="187">
        <f t="shared" si="2"/>
        <v>32.799999999999997</v>
      </c>
      <c r="J36" s="187">
        <f t="shared" si="2"/>
        <v>11.8</v>
      </c>
      <c r="K36" s="187">
        <f t="shared" si="2"/>
        <v>75.7</v>
      </c>
      <c r="L36" s="187">
        <f t="shared" si="2"/>
        <v>675.1</v>
      </c>
      <c r="M36" s="187">
        <f t="shared" si="2"/>
        <v>650</v>
      </c>
      <c r="N36" s="187">
        <f t="shared" si="2"/>
        <v>33.6</v>
      </c>
      <c r="O36" s="187">
        <f t="shared" si="2"/>
        <v>13.5</v>
      </c>
      <c r="P36" s="187">
        <f t="shared" si="2"/>
        <v>81.899999999999991</v>
      </c>
      <c r="Q36" s="187">
        <f t="shared" si="2"/>
        <v>716.5</v>
      </c>
    </row>
    <row r="37" spans="1:17" s="198" customFormat="1" ht="15.75" x14ac:dyDescent="0.25">
      <c r="A37" s="195"/>
      <c r="B37" s="195" t="s">
        <v>176</v>
      </c>
      <c r="C37" s="195"/>
      <c r="D37" s="197">
        <f>D36*4/G36</f>
        <v>0.19992741908877965</v>
      </c>
      <c r="E37" s="197">
        <f>E36*9/G36</f>
        <v>0.14549173567351784</v>
      </c>
      <c r="F37" s="197">
        <f>F36*4/G36</f>
        <v>0.42967899442446628</v>
      </c>
      <c r="G37" s="197">
        <f>G36/2100</f>
        <v>0.28867619047619048</v>
      </c>
      <c r="H37" s="195"/>
      <c r="I37" s="197">
        <v>0.14000000000000001</v>
      </c>
      <c r="J37" s="197">
        <v>0.28000000000000003</v>
      </c>
      <c r="K37" s="197">
        <v>0.57999999999999996</v>
      </c>
      <c r="L37" s="197">
        <f>L36/2400</f>
        <v>0.28129166666666666</v>
      </c>
      <c r="M37" s="195"/>
      <c r="N37" s="197">
        <v>0.14000000000000001</v>
      </c>
      <c r="O37" s="197">
        <v>0.28999999999999998</v>
      </c>
      <c r="P37" s="197">
        <v>0.56999999999999995</v>
      </c>
      <c r="Q37" s="197">
        <f>Q36/2800</f>
        <v>0.25589285714285714</v>
      </c>
    </row>
    <row r="38" spans="1:17" s="198" customFormat="1" ht="15.75" x14ac:dyDescent="0.25">
      <c r="A38" s="199"/>
      <c r="B38" s="199"/>
      <c r="C38" s="200"/>
      <c r="D38" s="201"/>
      <c r="E38" s="201"/>
      <c r="F38" s="201"/>
      <c r="G38" s="201"/>
      <c r="H38" s="200"/>
      <c r="I38" s="201"/>
      <c r="J38" s="201"/>
      <c r="K38" s="201"/>
      <c r="L38" s="201"/>
      <c r="M38" s="200"/>
      <c r="N38" s="201"/>
      <c r="O38" s="201"/>
      <c r="P38" s="201"/>
      <c r="Q38" s="202"/>
    </row>
    <row r="39" spans="1:17" s="198" customFormat="1" ht="15.75" x14ac:dyDescent="0.25">
      <c r="A39" s="199"/>
      <c r="B39" s="199"/>
      <c r="C39" s="200"/>
      <c r="D39" s="201"/>
      <c r="E39" s="201"/>
      <c r="F39" s="201"/>
      <c r="G39" s="201"/>
      <c r="H39" s="200"/>
      <c r="I39" s="201"/>
      <c r="J39" s="201"/>
      <c r="K39" s="201"/>
      <c r="L39" s="201"/>
      <c r="M39" s="200"/>
      <c r="N39" s="201"/>
      <c r="O39" s="201"/>
      <c r="P39" s="201"/>
      <c r="Q39" s="202"/>
    </row>
    <row r="40" spans="1:17" ht="15.75" x14ac:dyDescent="0.25">
      <c r="A40" s="203"/>
      <c r="B40" s="205" t="s">
        <v>184</v>
      </c>
      <c r="C40" s="204"/>
      <c r="D40" s="204"/>
      <c r="E40" s="204"/>
      <c r="F40" s="204"/>
      <c r="G40" s="204"/>
      <c r="H40" s="204"/>
      <c r="I40" s="204"/>
      <c r="J40" s="204"/>
      <c r="K40" s="204"/>
      <c r="L40" s="204"/>
      <c r="M40" s="204"/>
      <c r="N40" s="204"/>
      <c r="O40" s="204"/>
      <c r="P40" s="204"/>
      <c r="Q40" s="229"/>
    </row>
    <row r="41" spans="1:17" s="208" customFormat="1" ht="15.75" x14ac:dyDescent="0.25">
      <c r="A41" s="187">
        <v>1</v>
      </c>
      <c r="B41" s="187">
        <v>2</v>
      </c>
      <c r="C41" s="187">
        <v>3</v>
      </c>
      <c r="D41" s="187">
        <v>4</v>
      </c>
      <c r="E41" s="187">
        <v>5</v>
      </c>
      <c r="F41" s="187">
        <v>6</v>
      </c>
      <c r="G41" s="187">
        <v>7</v>
      </c>
      <c r="H41" s="187">
        <v>8</v>
      </c>
      <c r="I41" s="187">
        <v>9</v>
      </c>
      <c r="J41" s="187">
        <v>10</v>
      </c>
      <c r="K41" s="187">
        <v>11</v>
      </c>
      <c r="L41" s="187">
        <v>12</v>
      </c>
      <c r="M41" s="187">
        <v>13</v>
      </c>
      <c r="N41" s="187">
        <v>14</v>
      </c>
      <c r="O41" s="187">
        <v>15</v>
      </c>
      <c r="P41" s="187">
        <v>16</v>
      </c>
      <c r="Q41" s="207">
        <v>17</v>
      </c>
    </row>
    <row r="42" spans="1:17" ht="18.75" x14ac:dyDescent="0.3">
      <c r="A42" s="182"/>
      <c r="B42" s="186" t="s">
        <v>185</v>
      </c>
      <c r="C42" s="184">
        <v>70</v>
      </c>
      <c r="D42" s="209">
        <v>11.4</v>
      </c>
      <c r="E42" s="209">
        <v>1.3</v>
      </c>
      <c r="F42" s="209">
        <v>9.8000000000000007</v>
      </c>
      <c r="G42" s="209">
        <v>210.9</v>
      </c>
      <c r="H42" s="184">
        <v>90</v>
      </c>
      <c r="I42" s="209">
        <v>15.5</v>
      </c>
      <c r="J42" s="209">
        <v>1.3</v>
      </c>
      <c r="K42" s="209">
        <v>11.5</v>
      </c>
      <c r="L42" s="209">
        <v>240.2</v>
      </c>
      <c r="M42" s="184">
        <v>100</v>
      </c>
      <c r="N42" s="209">
        <v>17.100000000000001</v>
      </c>
      <c r="O42" s="209">
        <v>2</v>
      </c>
      <c r="P42" s="209">
        <v>15.1</v>
      </c>
      <c r="Q42" s="209">
        <v>299.39999999999998</v>
      </c>
    </row>
    <row r="43" spans="1:17" ht="18.75" x14ac:dyDescent="0.3">
      <c r="A43" s="182"/>
      <c r="B43" s="186" t="s">
        <v>74</v>
      </c>
      <c r="C43" s="210">
        <v>20</v>
      </c>
      <c r="D43" s="185">
        <v>0.76</v>
      </c>
      <c r="E43" s="185">
        <v>1.9</v>
      </c>
      <c r="F43" s="185">
        <v>2.37</v>
      </c>
      <c r="G43" s="185">
        <v>50.72</v>
      </c>
      <c r="H43" s="210">
        <v>20</v>
      </c>
      <c r="I43" s="185">
        <v>0.76</v>
      </c>
      <c r="J43" s="185">
        <v>1.9</v>
      </c>
      <c r="K43" s="185">
        <v>2.37</v>
      </c>
      <c r="L43" s="185">
        <v>50.72</v>
      </c>
      <c r="M43" s="210">
        <v>20</v>
      </c>
      <c r="N43" s="185">
        <v>0.76</v>
      </c>
      <c r="O43" s="185">
        <v>1.9</v>
      </c>
      <c r="P43" s="185">
        <v>2.37</v>
      </c>
      <c r="Q43" s="185">
        <v>50.72</v>
      </c>
    </row>
    <row r="44" spans="1:17" ht="31.5" x14ac:dyDescent="0.25">
      <c r="A44" s="182"/>
      <c r="B44" s="186" t="s">
        <v>73</v>
      </c>
      <c r="C44" s="192">
        <v>130</v>
      </c>
      <c r="D44" s="193">
        <v>2.4</v>
      </c>
      <c r="E44" s="193">
        <v>4.7</v>
      </c>
      <c r="F44" s="193">
        <v>12.6</v>
      </c>
      <c r="G44" s="193">
        <v>161.80000000000001</v>
      </c>
      <c r="H44" s="192">
        <v>150</v>
      </c>
      <c r="I44" s="193">
        <v>2.7</v>
      </c>
      <c r="J44" s="193">
        <v>7.3</v>
      </c>
      <c r="K44" s="193">
        <v>14.5</v>
      </c>
      <c r="L44" s="193">
        <v>200.8</v>
      </c>
      <c r="M44" s="192">
        <v>180</v>
      </c>
      <c r="N44" s="193">
        <v>3.1</v>
      </c>
      <c r="O44" s="193">
        <v>6.5</v>
      </c>
      <c r="P44" s="193">
        <v>16.7</v>
      </c>
      <c r="Q44" s="193">
        <v>261.8</v>
      </c>
    </row>
    <row r="45" spans="1:17" ht="31.5" x14ac:dyDescent="0.25">
      <c r="A45" s="182"/>
      <c r="B45" s="186" t="s">
        <v>186</v>
      </c>
      <c r="C45" s="230">
        <v>20</v>
      </c>
      <c r="D45" s="231">
        <v>0.7</v>
      </c>
      <c r="E45" s="231">
        <v>0</v>
      </c>
      <c r="F45" s="231">
        <v>3.1</v>
      </c>
      <c r="G45" s="231">
        <v>25</v>
      </c>
      <c r="H45" s="230">
        <v>25</v>
      </c>
      <c r="I45" s="231">
        <v>0.8</v>
      </c>
      <c r="J45" s="231">
        <v>0</v>
      </c>
      <c r="K45" s="231">
        <v>4.0999999999999996</v>
      </c>
      <c r="L45" s="231">
        <v>28</v>
      </c>
      <c r="M45" s="230">
        <v>30</v>
      </c>
      <c r="N45" s="231">
        <v>0.9</v>
      </c>
      <c r="O45" s="231">
        <v>0</v>
      </c>
      <c r="P45" s="231">
        <v>5.0999999999999996</v>
      </c>
      <c r="Q45" s="231">
        <v>30</v>
      </c>
    </row>
    <row r="46" spans="1:17" ht="18.75" x14ac:dyDescent="0.25">
      <c r="A46" s="232"/>
      <c r="B46" s="186" t="s">
        <v>98</v>
      </c>
      <c r="C46" s="216">
        <v>200</v>
      </c>
      <c r="D46" s="233">
        <v>0.1</v>
      </c>
      <c r="E46" s="233">
        <v>0.1</v>
      </c>
      <c r="F46" s="233">
        <v>8.1999999999999993</v>
      </c>
      <c r="G46" s="233">
        <v>35.200000000000003</v>
      </c>
      <c r="H46" s="216">
        <v>200</v>
      </c>
      <c r="I46" s="233">
        <v>0.1</v>
      </c>
      <c r="J46" s="233">
        <v>0.1</v>
      </c>
      <c r="K46" s="233">
        <v>8.1999999999999993</v>
      </c>
      <c r="L46" s="233">
        <v>35.200000000000003</v>
      </c>
      <c r="M46" s="216">
        <v>200</v>
      </c>
      <c r="N46" s="233">
        <v>0.1</v>
      </c>
      <c r="O46" s="233">
        <v>0.1</v>
      </c>
      <c r="P46" s="233">
        <v>8.1999999999999993</v>
      </c>
      <c r="Q46" s="233">
        <v>35.200000000000003</v>
      </c>
    </row>
    <row r="47" spans="1:17" ht="31.5" x14ac:dyDescent="0.25">
      <c r="A47" s="186"/>
      <c r="B47" s="186" t="s">
        <v>174</v>
      </c>
      <c r="C47" s="192">
        <v>30</v>
      </c>
      <c r="D47" s="193">
        <v>2.2000000000000002</v>
      </c>
      <c r="E47" s="193">
        <v>0.3</v>
      </c>
      <c r="F47" s="193">
        <v>13.8</v>
      </c>
      <c r="G47" s="193">
        <v>67.5</v>
      </c>
      <c r="H47" s="192">
        <v>50</v>
      </c>
      <c r="I47" s="193">
        <v>3</v>
      </c>
      <c r="J47" s="193">
        <v>0.4</v>
      </c>
      <c r="K47" s="193">
        <v>18.3</v>
      </c>
      <c r="L47" s="193">
        <v>90</v>
      </c>
      <c r="M47" s="192">
        <v>50</v>
      </c>
      <c r="N47" s="193">
        <v>3</v>
      </c>
      <c r="O47" s="193">
        <v>0.4</v>
      </c>
      <c r="P47" s="193">
        <v>18.3</v>
      </c>
      <c r="Q47" s="193">
        <v>90</v>
      </c>
    </row>
    <row r="48" spans="1:17" ht="15.75" x14ac:dyDescent="0.25">
      <c r="A48" s="186"/>
      <c r="B48" s="194" t="s">
        <v>175</v>
      </c>
      <c r="C48" s="194">
        <f>SUM(C42:C47)</f>
        <v>470</v>
      </c>
      <c r="D48" s="194">
        <f t="shared" ref="D48:Q48" si="3">SUM(D42:D47)</f>
        <v>17.559999999999999</v>
      </c>
      <c r="E48" s="194">
        <f t="shared" si="3"/>
        <v>8.3000000000000007</v>
      </c>
      <c r="F48" s="194">
        <f t="shared" si="3"/>
        <v>49.870000000000005</v>
      </c>
      <c r="G48" s="194">
        <f t="shared" si="3"/>
        <v>551.12</v>
      </c>
      <c r="H48" s="194">
        <f t="shared" si="3"/>
        <v>535</v>
      </c>
      <c r="I48" s="194">
        <f t="shared" si="3"/>
        <v>22.860000000000003</v>
      </c>
      <c r="J48" s="194">
        <f t="shared" si="3"/>
        <v>11</v>
      </c>
      <c r="K48" s="194">
        <f t="shared" si="3"/>
        <v>58.97</v>
      </c>
      <c r="L48" s="194">
        <f t="shared" si="3"/>
        <v>644.92000000000007</v>
      </c>
      <c r="M48" s="194">
        <f t="shared" si="3"/>
        <v>580</v>
      </c>
      <c r="N48" s="194">
        <f t="shared" si="3"/>
        <v>24.960000000000004</v>
      </c>
      <c r="O48" s="194">
        <f t="shared" si="3"/>
        <v>10.9</v>
      </c>
      <c r="P48" s="194">
        <f t="shared" si="3"/>
        <v>65.77</v>
      </c>
      <c r="Q48" s="194">
        <f t="shared" si="3"/>
        <v>767.12000000000012</v>
      </c>
    </row>
    <row r="49" spans="1:34" s="198" customFormat="1" ht="15.75" x14ac:dyDescent="0.25">
      <c r="A49" s="195"/>
      <c r="B49" s="195" t="s">
        <v>176</v>
      </c>
      <c r="C49" s="195"/>
      <c r="D49" s="197">
        <v>0.156</v>
      </c>
      <c r="E49" s="197">
        <f>E48*9/G48</f>
        <v>0.13554216867469879</v>
      </c>
      <c r="F49" s="197">
        <v>0.58399999999999996</v>
      </c>
      <c r="G49" s="197">
        <f>G48/2100</f>
        <v>0.26243809523809525</v>
      </c>
      <c r="H49" s="196"/>
      <c r="I49" s="197">
        <v>0.16400000000000001</v>
      </c>
      <c r="J49" s="197">
        <f>J48*9/L48</f>
        <v>0.15350741177200272</v>
      </c>
      <c r="K49" s="197">
        <v>0.55300000000000005</v>
      </c>
      <c r="L49" s="197">
        <f>L48/2400</f>
        <v>0.26871666666666671</v>
      </c>
      <c r="M49" s="196"/>
      <c r="N49" s="197">
        <v>0.16700000000000001</v>
      </c>
      <c r="O49" s="197">
        <f>O48*9/Q48</f>
        <v>0.12788090520387943</v>
      </c>
      <c r="P49" s="197">
        <v>0.56200000000000006</v>
      </c>
      <c r="Q49" s="197">
        <f>Q48/2800</f>
        <v>0.27397142857142859</v>
      </c>
    </row>
    <row r="50" spans="1:34" s="198" customFormat="1" ht="15.75" x14ac:dyDescent="0.25">
      <c r="A50" s="199"/>
      <c r="B50" s="199"/>
      <c r="C50" s="199"/>
      <c r="D50" s="201"/>
      <c r="E50" s="201"/>
      <c r="F50" s="201"/>
      <c r="G50" s="201"/>
      <c r="H50" s="200"/>
      <c r="I50" s="201"/>
      <c r="J50" s="201"/>
      <c r="K50" s="201"/>
      <c r="L50" s="201"/>
      <c r="M50" s="200"/>
      <c r="N50" s="201"/>
      <c r="O50" s="201"/>
      <c r="P50" s="201"/>
      <c r="Q50" s="202"/>
    </row>
    <row r="51" spans="1:34" ht="15.75" x14ac:dyDescent="0.25">
      <c r="A51" s="203"/>
      <c r="B51" s="203"/>
      <c r="C51" s="203"/>
      <c r="D51" s="201"/>
      <c r="E51" s="201"/>
      <c r="F51" s="201"/>
      <c r="G51" s="201"/>
      <c r="H51" s="200"/>
      <c r="I51" s="201"/>
      <c r="J51" s="201"/>
      <c r="K51" s="201"/>
      <c r="L51" s="201"/>
      <c r="M51" s="200"/>
      <c r="N51" s="201"/>
      <c r="O51" s="201"/>
      <c r="P51" s="201"/>
      <c r="Q51" s="202"/>
    </row>
    <row r="52" spans="1:34" ht="15.75" x14ac:dyDescent="0.25">
      <c r="A52" s="203"/>
      <c r="B52" s="205" t="s">
        <v>187</v>
      </c>
      <c r="C52" s="203"/>
      <c r="D52" s="203"/>
      <c r="E52" s="203"/>
      <c r="F52" s="203"/>
      <c r="G52" s="203"/>
      <c r="H52" s="203"/>
      <c r="I52" s="203"/>
      <c r="J52" s="203"/>
      <c r="K52" s="203"/>
      <c r="L52" s="203"/>
      <c r="M52" s="203"/>
      <c r="N52" s="203"/>
      <c r="O52" s="203"/>
      <c r="P52" s="203"/>
      <c r="Q52" s="171"/>
    </row>
    <row r="53" spans="1:34" s="208" customFormat="1" ht="15.75" x14ac:dyDescent="0.25">
      <c r="A53" s="187">
        <v>1</v>
      </c>
      <c r="B53" s="187">
        <v>2</v>
      </c>
      <c r="C53" s="187">
        <v>3</v>
      </c>
      <c r="D53" s="187">
        <v>4</v>
      </c>
      <c r="E53" s="187">
        <v>5</v>
      </c>
      <c r="F53" s="187">
        <v>6</v>
      </c>
      <c r="G53" s="187">
        <v>7</v>
      </c>
      <c r="H53" s="187">
        <v>8</v>
      </c>
      <c r="I53" s="187">
        <v>9</v>
      </c>
      <c r="J53" s="187">
        <v>10</v>
      </c>
      <c r="K53" s="187">
        <v>11</v>
      </c>
      <c r="L53" s="187">
        <v>12</v>
      </c>
      <c r="M53" s="187">
        <v>13</v>
      </c>
      <c r="N53" s="187">
        <v>14</v>
      </c>
      <c r="O53" s="187">
        <v>15</v>
      </c>
      <c r="P53" s="187">
        <v>16</v>
      </c>
      <c r="Q53" s="207">
        <v>17</v>
      </c>
    </row>
    <row r="54" spans="1:34" ht="15.75" x14ac:dyDescent="0.25">
      <c r="A54" s="234"/>
      <c r="B54" s="186" t="s">
        <v>188</v>
      </c>
      <c r="C54" s="187">
        <v>200</v>
      </c>
      <c r="D54" s="188">
        <v>6</v>
      </c>
      <c r="E54" s="188">
        <v>8.5</v>
      </c>
      <c r="F54" s="188">
        <v>2.1</v>
      </c>
      <c r="G54" s="188">
        <v>109</v>
      </c>
      <c r="H54" s="187">
        <v>250</v>
      </c>
      <c r="I54" s="188">
        <v>6</v>
      </c>
      <c r="J54" s="188">
        <v>9.5</v>
      </c>
      <c r="K54" s="188">
        <v>3.1</v>
      </c>
      <c r="L54" s="188">
        <v>121</v>
      </c>
      <c r="M54" s="187">
        <v>300</v>
      </c>
      <c r="N54" s="188">
        <v>6</v>
      </c>
      <c r="O54" s="188">
        <v>10.5</v>
      </c>
      <c r="P54" s="188">
        <v>4.0999999999999996</v>
      </c>
      <c r="Q54" s="188">
        <v>178</v>
      </c>
    </row>
    <row r="55" spans="1:34" ht="31.5" x14ac:dyDescent="0.25">
      <c r="A55" s="182"/>
      <c r="B55" s="215" t="s">
        <v>189</v>
      </c>
      <c r="C55" s="192">
        <v>50</v>
      </c>
      <c r="D55" s="193">
        <v>7.3</v>
      </c>
      <c r="E55" s="193">
        <v>12.2</v>
      </c>
      <c r="F55" s="193">
        <v>27.9</v>
      </c>
      <c r="G55" s="193">
        <v>364.7</v>
      </c>
      <c r="H55" s="192">
        <v>50</v>
      </c>
      <c r="I55" s="193">
        <v>7.3</v>
      </c>
      <c r="J55" s="193">
        <v>12.2</v>
      </c>
      <c r="K55" s="193">
        <v>27.9</v>
      </c>
      <c r="L55" s="193">
        <v>364.7</v>
      </c>
      <c r="M55" s="192">
        <v>50</v>
      </c>
      <c r="N55" s="193">
        <v>7.3</v>
      </c>
      <c r="O55" s="193">
        <v>12.2</v>
      </c>
      <c r="P55" s="193">
        <v>27.9</v>
      </c>
      <c r="Q55" s="193">
        <v>364.7</v>
      </c>
    </row>
    <row r="56" spans="1:34" s="240" customFormat="1" ht="21.6" customHeight="1" x14ac:dyDescent="0.25">
      <c r="A56" s="235"/>
      <c r="B56" s="236" t="s">
        <v>190</v>
      </c>
      <c r="C56" s="237">
        <v>200</v>
      </c>
      <c r="D56" s="238">
        <v>0.3</v>
      </c>
      <c r="E56" s="238">
        <v>0.1</v>
      </c>
      <c r="F56" s="238">
        <v>15.6</v>
      </c>
      <c r="G56" s="238">
        <v>68.5</v>
      </c>
      <c r="H56" s="237">
        <v>200</v>
      </c>
      <c r="I56" s="238">
        <v>0.3</v>
      </c>
      <c r="J56" s="238">
        <v>0.1</v>
      </c>
      <c r="K56" s="238">
        <v>15.6</v>
      </c>
      <c r="L56" s="238">
        <v>68.5</v>
      </c>
      <c r="M56" s="237">
        <v>200</v>
      </c>
      <c r="N56" s="238">
        <v>0.3</v>
      </c>
      <c r="O56" s="238">
        <v>0.1</v>
      </c>
      <c r="P56" s="238">
        <v>15.6</v>
      </c>
      <c r="Q56" s="238">
        <v>68.5</v>
      </c>
      <c r="R56" s="239"/>
      <c r="S56" s="239"/>
      <c r="T56" s="239"/>
      <c r="U56" s="239"/>
      <c r="V56" s="239"/>
      <c r="W56" s="239"/>
      <c r="X56" s="239"/>
      <c r="Y56" s="239"/>
      <c r="Z56" s="239"/>
      <c r="AA56" s="239"/>
      <c r="AB56" s="239"/>
      <c r="AC56" s="239"/>
      <c r="AD56" s="239"/>
      <c r="AE56" s="239"/>
      <c r="AF56" s="239"/>
      <c r="AG56" s="239"/>
      <c r="AH56" s="239"/>
    </row>
    <row r="57" spans="1:34" ht="31.5" x14ac:dyDescent="0.25">
      <c r="A57" s="186"/>
      <c r="B57" s="186" t="s">
        <v>174</v>
      </c>
      <c r="C57" s="187">
        <v>30</v>
      </c>
      <c r="D57" s="193">
        <v>2.2000000000000002</v>
      </c>
      <c r="E57" s="193">
        <v>0.3</v>
      </c>
      <c r="F57" s="193">
        <v>13.8</v>
      </c>
      <c r="G57" s="193">
        <v>67.5</v>
      </c>
      <c r="H57" s="192">
        <v>50</v>
      </c>
      <c r="I57" s="193">
        <v>3</v>
      </c>
      <c r="J57" s="193">
        <v>0.4</v>
      </c>
      <c r="K57" s="193">
        <v>18.3</v>
      </c>
      <c r="L57" s="193">
        <v>90</v>
      </c>
      <c r="M57" s="192">
        <v>50</v>
      </c>
      <c r="N57" s="193">
        <v>3</v>
      </c>
      <c r="O57" s="193">
        <v>0.4</v>
      </c>
      <c r="P57" s="193">
        <v>18.3</v>
      </c>
      <c r="Q57" s="193">
        <v>90</v>
      </c>
    </row>
    <row r="58" spans="1:34" ht="15.75" x14ac:dyDescent="0.25">
      <c r="A58" s="186"/>
      <c r="B58" s="194" t="s">
        <v>175</v>
      </c>
      <c r="C58" s="192">
        <f>SUM(C54:C57)</f>
        <v>480</v>
      </c>
      <c r="D58" s="192">
        <f t="shared" ref="D58:Q58" si="4">SUM(D54:D57)</f>
        <v>15.8</v>
      </c>
      <c r="E58" s="192">
        <f t="shared" si="4"/>
        <v>21.1</v>
      </c>
      <c r="F58" s="192">
        <f t="shared" si="4"/>
        <v>59.400000000000006</v>
      </c>
      <c r="G58" s="192">
        <f t="shared" si="4"/>
        <v>609.70000000000005</v>
      </c>
      <c r="H58" s="192">
        <f t="shared" si="4"/>
        <v>550</v>
      </c>
      <c r="I58" s="192">
        <f t="shared" si="4"/>
        <v>16.600000000000001</v>
      </c>
      <c r="J58" s="192">
        <f t="shared" si="4"/>
        <v>22.2</v>
      </c>
      <c r="K58" s="192">
        <f t="shared" si="4"/>
        <v>64.900000000000006</v>
      </c>
      <c r="L58" s="192">
        <f t="shared" si="4"/>
        <v>644.20000000000005</v>
      </c>
      <c r="M58" s="192">
        <f t="shared" si="4"/>
        <v>600</v>
      </c>
      <c r="N58" s="192">
        <f t="shared" si="4"/>
        <v>16.600000000000001</v>
      </c>
      <c r="O58" s="192">
        <f t="shared" si="4"/>
        <v>23.2</v>
      </c>
      <c r="P58" s="192">
        <f t="shared" si="4"/>
        <v>65.900000000000006</v>
      </c>
      <c r="Q58" s="192">
        <f t="shared" si="4"/>
        <v>701.2</v>
      </c>
    </row>
    <row r="59" spans="1:34" s="198" customFormat="1" ht="15.75" x14ac:dyDescent="0.25">
      <c r="A59" s="195"/>
      <c r="B59" s="195" t="s">
        <v>176</v>
      </c>
      <c r="C59" s="195"/>
      <c r="D59" s="197">
        <v>0.14000000000000001</v>
      </c>
      <c r="E59" s="197">
        <v>0.28999999999999998</v>
      </c>
      <c r="F59" s="197">
        <v>0.56999999999999995</v>
      </c>
      <c r="G59" s="197">
        <f>G58/2100</f>
        <v>0.29033333333333333</v>
      </c>
      <c r="H59" s="195"/>
      <c r="I59" s="197">
        <v>0.13</v>
      </c>
      <c r="J59" s="197">
        <v>0.28999999999999998</v>
      </c>
      <c r="K59" s="197">
        <v>0.57999999999999996</v>
      </c>
      <c r="L59" s="197">
        <f>L58/2400</f>
        <v>0.26841666666666669</v>
      </c>
      <c r="M59" s="195"/>
      <c r="N59" s="197">
        <v>0.13</v>
      </c>
      <c r="O59" s="197">
        <v>0.3</v>
      </c>
      <c r="P59" s="197">
        <v>0.56999999999999995</v>
      </c>
      <c r="Q59" s="197">
        <f>Q58/2800</f>
        <v>0.25042857142857144</v>
      </c>
    </row>
    <row r="60" spans="1:34" ht="15.75" x14ac:dyDescent="0.25">
      <c r="A60" s="203"/>
      <c r="B60" s="204"/>
      <c r="C60" s="203"/>
      <c r="D60" s="241"/>
      <c r="E60" s="204"/>
      <c r="F60" s="204"/>
      <c r="G60" s="204"/>
      <c r="H60" s="204"/>
      <c r="I60" s="241"/>
      <c r="J60" s="204"/>
      <c r="K60" s="204"/>
      <c r="L60" s="204"/>
      <c r="M60" s="204"/>
      <c r="N60" s="241"/>
      <c r="O60" s="204"/>
      <c r="P60" s="204"/>
      <c r="Q60" s="229"/>
    </row>
    <row r="61" spans="1:34" ht="15.75" x14ac:dyDescent="0.25">
      <c r="A61" s="203"/>
      <c r="B61" s="242" t="s">
        <v>191</v>
      </c>
      <c r="C61" s="243"/>
      <c r="D61" s="243"/>
      <c r="E61" s="243"/>
      <c r="F61" s="243"/>
      <c r="G61" s="243"/>
      <c r="H61" s="243"/>
      <c r="I61" s="203"/>
      <c r="J61" s="203"/>
      <c r="K61" s="203"/>
      <c r="L61" s="203"/>
      <c r="M61" s="203"/>
      <c r="N61" s="203"/>
      <c r="O61" s="203"/>
      <c r="P61" s="203"/>
      <c r="Q61" s="171"/>
    </row>
    <row r="62" spans="1:34" ht="15.75" x14ac:dyDescent="0.25">
      <c r="A62" s="203"/>
      <c r="B62" s="244" t="s">
        <v>192</v>
      </c>
      <c r="C62" s="243"/>
      <c r="D62" s="243"/>
      <c r="E62" s="243"/>
      <c r="F62" s="243"/>
      <c r="G62" s="243"/>
      <c r="H62" s="243"/>
      <c r="I62" s="203"/>
      <c r="J62" s="203"/>
      <c r="K62" s="203"/>
      <c r="L62" s="203"/>
      <c r="M62" s="203"/>
      <c r="N62" s="203"/>
      <c r="O62" s="203"/>
      <c r="P62" s="203"/>
      <c r="Q62" s="171"/>
    </row>
    <row r="63" spans="1:34" x14ac:dyDescent="0.25">
      <c r="A63" s="245"/>
      <c r="B63" s="246"/>
      <c r="C63" s="247"/>
      <c r="D63" s="247"/>
      <c r="E63" s="247"/>
      <c r="F63" s="247"/>
      <c r="G63" s="247"/>
      <c r="H63" s="247"/>
      <c r="I63" s="245"/>
      <c r="J63" s="245"/>
      <c r="K63" s="245"/>
      <c r="L63" s="245"/>
      <c r="M63" s="245"/>
      <c r="N63" s="245"/>
      <c r="O63" s="245"/>
      <c r="P63" s="245"/>
      <c r="Q63" s="248"/>
    </row>
    <row r="64" spans="1:34" x14ac:dyDescent="0.25">
      <c r="A64" s="245"/>
      <c r="B64" s="246"/>
      <c r="C64" s="247"/>
      <c r="D64" s="247"/>
      <c r="E64" s="247"/>
      <c r="F64" s="247"/>
      <c r="G64" s="247"/>
      <c r="H64" s="247"/>
      <c r="I64" s="245"/>
      <c r="J64" s="245"/>
      <c r="K64" s="245"/>
      <c r="L64" s="245"/>
      <c r="M64" s="245"/>
      <c r="N64" s="245"/>
      <c r="O64" s="245"/>
      <c r="P64" s="245"/>
      <c r="Q64" s="248"/>
    </row>
    <row r="65" spans="1:17" x14ac:dyDescent="0.25">
      <c r="A65" s="248"/>
      <c r="B65" s="248"/>
      <c r="C65" s="248"/>
      <c r="D65" s="248"/>
      <c r="E65" s="248"/>
      <c r="F65" s="248"/>
      <c r="G65" s="248"/>
      <c r="H65" s="248"/>
      <c r="I65" s="248"/>
      <c r="J65" s="248"/>
      <c r="K65" s="248"/>
      <c r="L65" s="248"/>
      <c r="M65" s="248"/>
      <c r="N65" s="248"/>
      <c r="O65" s="248"/>
      <c r="P65" s="248"/>
      <c r="Q65" s="248"/>
    </row>
    <row r="66" spans="1:17" x14ac:dyDescent="0.25">
      <c r="A66" s="248"/>
      <c r="B66" s="248"/>
      <c r="C66" s="248"/>
      <c r="D66" s="248"/>
      <c r="E66" s="248"/>
      <c r="F66" s="248"/>
      <c r="G66" s="248"/>
      <c r="H66" s="248"/>
      <c r="I66" s="248"/>
      <c r="J66" s="248"/>
      <c r="K66" s="248"/>
      <c r="L66" s="248"/>
      <c r="M66" s="248"/>
      <c r="N66" s="248"/>
      <c r="O66" s="248"/>
      <c r="P66" s="248"/>
      <c r="Q66" s="248"/>
    </row>
    <row r="67" spans="1:17" x14ac:dyDescent="0.25">
      <c r="A67" s="248"/>
      <c r="B67" s="248"/>
      <c r="C67" s="248"/>
      <c r="D67" s="248"/>
      <c r="E67" s="248"/>
      <c r="F67" s="248"/>
      <c r="G67" s="248"/>
      <c r="H67" s="248"/>
      <c r="I67" s="248"/>
      <c r="J67" s="248"/>
      <c r="K67" s="248"/>
      <c r="L67" s="248"/>
      <c r="M67" s="248"/>
      <c r="N67" s="248"/>
      <c r="O67" s="248"/>
      <c r="P67" s="248"/>
      <c r="Q67" s="248"/>
    </row>
    <row r="68" spans="1:17" x14ac:dyDescent="0.25">
      <c r="A68" s="248"/>
      <c r="B68" s="248"/>
      <c r="C68" s="248"/>
      <c r="D68" s="248"/>
      <c r="E68" s="248"/>
      <c r="F68" s="248"/>
      <c r="G68" s="248"/>
      <c r="H68" s="248"/>
      <c r="I68" s="248"/>
      <c r="J68" s="248"/>
      <c r="K68" s="248"/>
      <c r="L68" s="248"/>
      <c r="M68" s="248"/>
      <c r="N68" s="248"/>
      <c r="O68" s="248"/>
      <c r="P68" s="248"/>
      <c r="Q68" s="248"/>
    </row>
    <row r="69" spans="1:17" x14ac:dyDescent="0.25">
      <c r="A69" s="248"/>
      <c r="B69" s="248"/>
      <c r="C69" s="248"/>
      <c r="D69" s="248"/>
      <c r="E69" s="248"/>
      <c r="F69" s="248"/>
      <c r="G69" s="248"/>
      <c r="H69" s="248"/>
      <c r="I69" s="248"/>
      <c r="J69" s="248"/>
      <c r="K69" s="248"/>
      <c r="L69" s="248"/>
      <c r="M69" s="248"/>
      <c r="N69" s="248"/>
      <c r="O69" s="248"/>
      <c r="P69" s="248"/>
      <c r="Q69" s="248"/>
    </row>
    <row r="70" spans="1:17" x14ac:dyDescent="0.25">
      <c r="A70" s="248"/>
      <c r="B70" s="248"/>
      <c r="C70" s="248"/>
      <c r="D70" s="248"/>
      <c r="E70" s="248"/>
      <c r="F70" s="248"/>
      <c r="G70" s="248"/>
      <c r="H70" s="248"/>
      <c r="I70" s="248"/>
      <c r="J70" s="248"/>
      <c r="K70" s="248"/>
      <c r="L70" s="248"/>
      <c r="M70" s="248"/>
      <c r="N70" s="248"/>
      <c r="O70" s="248"/>
      <c r="P70" s="248"/>
      <c r="Q70" s="248"/>
    </row>
    <row r="71" spans="1:17" x14ac:dyDescent="0.25">
      <c r="A71" s="248"/>
      <c r="B71" s="248"/>
      <c r="C71" s="248"/>
      <c r="D71" s="248"/>
      <c r="E71" s="248"/>
      <c r="F71" s="248"/>
      <c r="G71" s="248"/>
      <c r="H71" s="248"/>
      <c r="I71" s="248"/>
      <c r="J71" s="248"/>
      <c r="K71" s="248"/>
      <c r="L71" s="248"/>
      <c r="M71" s="248"/>
      <c r="N71" s="248"/>
      <c r="O71" s="248"/>
      <c r="P71" s="248"/>
      <c r="Q71" s="248"/>
    </row>
    <row r="72" spans="1:17" x14ac:dyDescent="0.25">
      <c r="A72" s="248"/>
      <c r="B72" s="248"/>
      <c r="C72" s="248"/>
      <c r="D72" s="248"/>
      <c r="E72" s="248"/>
      <c r="F72" s="248"/>
      <c r="G72" s="248"/>
      <c r="H72" s="248"/>
      <c r="I72" s="248"/>
      <c r="J72" s="248"/>
      <c r="K72" s="248"/>
      <c r="L72" s="248"/>
      <c r="M72" s="248"/>
      <c r="N72" s="248"/>
      <c r="O72" s="248"/>
      <c r="P72" s="248"/>
      <c r="Q72" s="248"/>
    </row>
  </sheetData>
  <mergeCells count="5">
    <mergeCell ref="D1:F1"/>
    <mergeCell ref="A5:A6"/>
    <mergeCell ref="C5:G5"/>
    <mergeCell ref="H5:L5"/>
    <mergeCell ref="M5:Q5"/>
  </mergeCells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8"/>
  <sheetViews>
    <sheetView topLeftCell="A23" zoomScale="98" zoomScaleNormal="98" workbookViewId="0">
      <selection activeCell="C53" sqref="C53:Q53"/>
    </sheetView>
  </sheetViews>
  <sheetFormatPr defaultRowHeight="15" x14ac:dyDescent="0.25"/>
  <cols>
    <col min="1" max="1" width="5.140625" style="249" customWidth="1"/>
    <col min="2" max="2" width="19.28515625" style="249" customWidth="1"/>
    <col min="3" max="3" width="7.140625" style="249" customWidth="1"/>
    <col min="4" max="4" width="12.28515625" style="249" customWidth="1"/>
    <col min="5" max="5" width="7.140625" style="249" customWidth="1"/>
    <col min="6" max="6" width="9.5703125" style="249" customWidth="1"/>
    <col min="7" max="7" width="11.28515625" style="249" customWidth="1"/>
    <col min="8" max="8" width="8.28515625" style="249" customWidth="1"/>
    <col min="9" max="9" width="10" style="249" customWidth="1"/>
    <col min="10" max="10" width="9.28515625" style="249" customWidth="1"/>
    <col min="11" max="11" width="8.28515625" style="249" customWidth="1"/>
    <col min="12" max="12" width="9.28515625" style="249" customWidth="1"/>
    <col min="13" max="13" width="8.5703125" style="249" customWidth="1"/>
    <col min="14" max="14" width="10.85546875" style="249" customWidth="1"/>
    <col min="15" max="15" width="7.140625" style="249" customWidth="1"/>
    <col min="16" max="16" width="9.7109375" style="249" customWidth="1"/>
    <col min="17" max="17" width="10.85546875" style="249" customWidth="1"/>
    <col min="18" max="16384" width="9.140625" style="249"/>
  </cols>
  <sheetData>
    <row r="1" spans="1:17" s="174" customFormat="1" ht="19.5" customHeight="1" x14ac:dyDescent="0.25">
      <c r="A1" s="171"/>
      <c r="B1" s="172" t="s">
        <v>193</v>
      </c>
      <c r="C1" s="173"/>
      <c r="D1" s="528"/>
      <c r="E1" s="528"/>
      <c r="F1" s="528"/>
      <c r="G1" s="171"/>
      <c r="H1" s="171"/>
      <c r="I1" s="171"/>
      <c r="J1" s="171"/>
      <c r="K1" s="171"/>
      <c r="L1" s="171"/>
      <c r="M1" s="171"/>
      <c r="N1" s="171"/>
      <c r="O1" s="171"/>
      <c r="P1" s="171"/>
      <c r="Q1" s="171"/>
    </row>
    <row r="2" spans="1:17" s="174" customFormat="1" ht="15.75" x14ac:dyDescent="0.25">
      <c r="A2" s="171"/>
      <c r="B2" s="171"/>
      <c r="C2" s="171"/>
      <c r="D2" s="171"/>
      <c r="E2" s="173"/>
      <c r="F2" s="173"/>
      <c r="G2" s="173"/>
      <c r="H2" s="173"/>
      <c r="I2" s="173"/>
      <c r="J2" s="173"/>
      <c r="K2" s="171"/>
      <c r="L2" s="171"/>
      <c r="M2" s="171"/>
      <c r="N2" s="171"/>
      <c r="O2" s="171"/>
      <c r="P2" s="171"/>
      <c r="Q2" s="171"/>
    </row>
    <row r="3" spans="1:17" ht="15.75" x14ac:dyDescent="0.25">
      <c r="A3" s="171"/>
      <c r="B3" s="172"/>
      <c r="C3" s="171"/>
      <c r="D3" s="173"/>
      <c r="E3" s="173"/>
      <c r="F3" s="173"/>
      <c r="G3" s="173"/>
      <c r="H3" s="173"/>
      <c r="I3" s="173"/>
      <c r="J3" s="173"/>
      <c r="K3" s="173"/>
      <c r="L3" s="173"/>
      <c r="M3" s="173"/>
      <c r="N3" s="173"/>
      <c r="O3" s="173"/>
      <c r="P3" s="173"/>
      <c r="Q3" s="171"/>
    </row>
    <row r="4" spans="1:17" ht="15.75" x14ac:dyDescent="0.25">
      <c r="A4" s="171"/>
      <c r="B4" s="172" t="s">
        <v>194</v>
      </c>
      <c r="C4" s="171"/>
      <c r="D4" s="171"/>
      <c r="E4" s="171"/>
      <c r="F4" s="171"/>
      <c r="G4" s="171"/>
      <c r="H4" s="171"/>
      <c r="I4" s="171"/>
      <c r="J4" s="171"/>
      <c r="K4" s="171"/>
      <c r="L4" s="171"/>
      <c r="M4" s="171"/>
      <c r="N4" s="171"/>
      <c r="O4" s="171"/>
      <c r="P4" s="171"/>
      <c r="Q4" s="171"/>
    </row>
    <row r="5" spans="1:17" ht="15.75" x14ac:dyDescent="0.25">
      <c r="A5" s="534" t="s">
        <v>163</v>
      </c>
      <c r="B5" s="250"/>
      <c r="C5" s="536" t="s">
        <v>164</v>
      </c>
      <c r="D5" s="537"/>
      <c r="E5" s="537"/>
      <c r="F5" s="537"/>
      <c r="G5" s="538"/>
      <c r="H5" s="536" t="s">
        <v>195</v>
      </c>
      <c r="I5" s="537"/>
      <c r="J5" s="537"/>
      <c r="K5" s="537"/>
      <c r="L5" s="538"/>
      <c r="M5" s="536" t="s">
        <v>196</v>
      </c>
      <c r="N5" s="537"/>
      <c r="O5" s="537"/>
      <c r="P5" s="537"/>
      <c r="Q5" s="538"/>
    </row>
    <row r="6" spans="1:17" ht="15.75" x14ac:dyDescent="0.25">
      <c r="A6" s="535"/>
      <c r="B6" s="251" t="s">
        <v>167</v>
      </c>
      <c r="C6" s="252" t="s">
        <v>168</v>
      </c>
      <c r="D6" s="252" t="s">
        <v>169</v>
      </c>
      <c r="E6" s="252" t="s">
        <v>170</v>
      </c>
      <c r="F6" s="252" t="s">
        <v>171</v>
      </c>
      <c r="G6" s="252" t="s">
        <v>172</v>
      </c>
      <c r="H6" s="252" t="s">
        <v>168</v>
      </c>
      <c r="I6" s="252" t="s">
        <v>169</v>
      </c>
      <c r="J6" s="252" t="s">
        <v>170</v>
      </c>
      <c r="K6" s="252" t="s">
        <v>171</v>
      </c>
      <c r="L6" s="252" t="s">
        <v>172</v>
      </c>
      <c r="M6" s="252" t="s">
        <v>168</v>
      </c>
      <c r="N6" s="252" t="s">
        <v>169</v>
      </c>
      <c r="O6" s="252" t="s">
        <v>170</v>
      </c>
      <c r="P6" s="252" t="s">
        <v>171</v>
      </c>
      <c r="Q6" s="252" t="s">
        <v>172</v>
      </c>
    </row>
    <row r="7" spans="1:17" ht="15.75" x14ac:dyDescent="0.25">
      <c r="A7" s="253">
        <v>1</v>
      </c>
      <c r="B7" s="253">
        <v>2</v>
      </c>
      <c r="C7" s="253">
        <v>3</v>
      </c>
      <c r="D7" s="253">
        <v>4</v>
      </c>
      <c r="E7" s="253">
        <v>5</v>
      </c>
      <c r="F7" s="253">
        <v>6</v>
      </c>
      <c r="G7" s="253">
        <v>7</v>
      </c>
      <c r="H7" s="253">
        <v>8</v>
      </c>
      <c r="I7" s="253">
        <v>9</v>
      </c>
      <c r="J7" s="253">
        <v>10</v>
      </c>
      <c r="K7" s="253">
        <v>11</v>
      </c>
      <c r="L7" s="253">
        <v>12</v>
      </c>
      <c r="M7" s="253">
        <v>13</v>
      </c>
      <c r="N7" s="253">
        <v>14</v>
      </c>
      <c r="O7" s="253">
        <v>15</v>
      </c>
      <c r="P7" s="253">
        <v>16</v>
      </c>
      <c r="Q7" s="254">
        <v>17</v>
      </c>
    </row>
    <row r="8" spans="1:17" ht="32.25" x14ac:dyDescent="0.3">
      <c r="A8" s="255"/>
      <c r="B8" s="256" t="s">
        <v>197</v>
      </c>
      <c r="C8" s="184">
        <v>70</v>
      </c>
      <c r="D8" s="209">
        <v>17.7</v>
      </c>
      <c r="E8" s="209">
        <v>3.1</v>
      </c>
      <c r="F8" s="209">
        <v>7.9</v>
      </c>
      <c r="G8" s="209">
        <v>132.19999999999999</v>
      </c>
      <c r="H8" s="257">
        <v>90</v>
      </c>
      <c r="I8" s="209">
        <v>21.5</v>
      </c>
      <c r="J8" s="209">
        <v>3.8</v>
      </c>
      <c r="K8" s="209">
        <v>15.8</v>
      </c>
      <c r="L8" s="209">
        <v>190.2</v>
      </c>
      <c r="M8" s="258">
        <v>100</v>
      </c>
      <c r="N8" s="209">
        <v>23.9</v>
      </c>
      <c r="O8" s="209">
        <v>4.2</v>
      </c>
      <c r="P8" s="209">
        <v>17.600000000000001</v>
      </c>
      <c r="Q8" s="209">
        <v>211.3</v>
      </c>
    </row>
    <row r="9" spans="1:17" ht="36.950000000000003" customHeight="1" x14ac:dyDescent="0.25">
      <c r="A9" s="255"/>
      <c r="B9" s="256" t="s">
        <v>198</v>
      </c>
      <c r="C9" s="259">
        <v>130</v>
      </c>
      <c r="D9" s="193">
        <v>3</v>
      </c>
      <c r="E9" s="193">
        <v>2.8</v>
      </c>
      <c r="F9" s="193">
        <v>24.02</v>
      </c>
      <c r="G9" s="193">
        <v>140.12</v>
      </c>
      <c r="H9" s="259">
        <v>150</v>
      </c>
      <c r="I9" s="193">
        <v>3.7</v>
      </c>
      <c r="J9" s="193">
        <v>4.4000000000000004</v>
      </c>
      <c r="K9" s="193">
        <v>30</v>
      </c>
      <c r="L9" s="193">
        <v>182.5</v>
      </c>
      <c r="M9" s="259">
        <v>180</v>
      </c>
      <c r="N9" s="193">
        <v>4.4000000000000004</v>
      </c>
      <c r="O9" s="193">
        <v>5.9</v>
      </c>
      <c r="P9" s="193">
        <v>35.200000000000003</v>
      </c>
      <c r="Q9" s="193">
        <v>221.4</v>
      </c>
    </row>
    <row r="10" spans="1:17" ht="25.5" customHeight="1" x14ac:dyDescent="0.3">
      <c r="A10" s="256"/>
      <c r="B10" s="256" t="s">
        <v>54</v>
      </c>
      <c r="C10" s="210">
        <v>200</v>
      </c>
      <c r="D10" s="185">
        <v>7.7</v>
      </c>
      <c r="E10" s="185">
        <v>4.3</v>
      </c>
      <c r="F10" s="185">
        <v>12.9</v>
      </c>
      <c r="G10" s="185">
        <v>122.3</v>
      </c>
      <c r="H10" s="210">
        <v>200</v>
      </c>
      <c r="I10" s="225">
        <v>7.7</v>
      </c>
      <c r="J10" s="185">
        <v>4.3</v>
      </c>
      <c r="K10" s="185">
        <v>12.9</v>
      </c>
      <c r="L10" s="185">
        <v>122.3</v>
      </c>
      <c r="M10" s="210">
        <v>200</v>
      </c>
      <c r="N10" s="185">
        <v>7.7</v>
      </c>
      <c r="O10" s="185">
        <v>4.3</v>
      </c>
      <c r="P10" s="185">
        <v>12.9</v>
      </c>
      <c r="Q10" s="185">
        <v>122.3</v>
      </c>
    </row>
    <row r="11" spans="1:17" ht="23.1" customHeight="1" x14ac:dyDescent="0.25">
      <c r="A11" s="256"/>
      <c r="B11" s="256" t="s">
        <v>199</v>
      </c>
      <c r="C11" s="260">
        <v>120</v>
      </c>
      <c r="D11" s="261">
        <v>0.38</v>
      </c>
      <c r="E11" s="262">
        <v>0.05</v>
      </c>
      <c r="F11" s="261">
        <v>15.84</v>
      </c>
      <c r="G11" s="261">
        <v>67.2</v>
      </c>
      <c r="H11" s="260">
        <v>120</v>
      </c>
      <c r="I11" s="261">
        <v>0.38</v>
      </c>
      <c r="J11" s="262">
        <v>0.05</v>
      </c>
      <c r="K11" s="261">
        <v>15.84</v>
      </c>
      <c r="L11" s="261">
        <v>67.2</v>
      </c>
      <c r="M11" s="260">
        <v>120</v>
      </c>
      <c r="N11" s="261">
        <v>0.38</v>
      </c>
      <c r="O11" s="262">
        <v>0.05</v>
      </c>
      <c r="P11" s="261">
        <v>15.84</v>
      </c>
      <c r="Q11" s="261">
        <v>67.2</v>
      </c>
    </row>
    <row r="12" spans="1:17" ht="31.5" x14ac:dyDescent="0.25">
      <c r="A12" s="256"/>
      <c r="B12" s="256" t="s">
        <v>200</v>
      </c>
      <c r="C12" s="260">
        <v>30</v>
      </c>
      <c r="D12" s="261">
        <v>2.2000000000000002</v>
      </c>
      <c r="E12" s="261">
        <v>0.3</v>
      </c>
      <c r="F12" s="261">
        <v>13.8</v>
      </c>
      <c r="G12" s="261">
        <v>67.5</v>
      </c>
      <c r="H12" s="260">
        <v>50</v>
      </c>
      <c r="I12" s="261">
        <v>3.7</v>
      </c>
      <c r="J12" s="261">
        <v>0.5</v>
      </c>
      <c r="K12" s="261">
        <v>22.9</v>
      </c>
      <c r="L12" s="261">
        <v>112.5</v>
      </c>
      <c r="M12" s="260">
        <v>50</v>
      </c>
      <c r="N12" s="261">
        <v>3.7</v>
      </c>
      <c r="O12" s="261">
        <v>0.5</v>
      </c>
      <c r="P12" s="261">
        <v>22.9</v>
      </c>
      <c r="Q12" s="261">
        <v>112.5</v>
      </c>
    </row>
    <row r="13" spans="1:17" ht="23.1" customHeight="1" x14ac:dyDescent="0.25">
      <c r="A13" s="256"/>
      <c r="B13" s="263" t="s">
        <v>175</v>
      </c>
      <c r="C13" s="260">
        <f t="shared" ref="C13:Q13" si="0">SUM(C8:C12)</f>
        <v>550</v>
      </c>
      <c r="D13" s="260">
        <f t="shared" si="0"/>
        <v>30.979999999999997</v>
      </c>
      <c r="E13" s="260">
        <f t="shared" si="0"/>
        <v>10.55</v>
      </c>
      <c r="F13" s="260">
        <f t="shared" si="0"/>
        <v>74.459999999999994</v>
      </c>
      <c r="G13" s="260">
        <f t="shared" si="0"/>
        <v>529.31999999999994</v>
      </c>
      <c r="H13" s="260">
        <f t="shared" si="0"/>
        <v>610</v>
      </c>
      <c r="I13" s="260">
        <f t="shared" si="0"/>
        <v>36.980000000000004</v>
      </c>
      <c r="J13" s="260">
        <f t="shared" si="0"/>
        <v>13.05</v>
      </c>
      <c r="K13" s="260">
        <f t="shared" si="0"/>
        <v>97.44</v>
      </c>
      <c r="L13" s="260">
        <f t="shared" si="0"/>
        <v>674.7</v>
      </c>
      <c r="M13" s="260">
        <f t="shared" si="0"/>
        <v>650</v>
      </c>
      <c r="N13" s="260">
        <f t="shared" si="0"/>
        <v>40.080000000000005</v>
      </c>
      <c r="O13" s="260">
        <f t="shared" si="0"/>
        <v>14.950000000000003</v>
      </c>
      <c r="P13" s="260">
        <f t="shared" si="0"/>
        <v>104.44</v>
      </c>
      <c r="Q13" s="260">
        <f t="shared" si="0"/>
        <v>734.7</v>
      </c>
    </row>
    <row r="14" spans="1:17" ht="15.75" x14ac:dyDescent="0.25">
      <c r="A14" s="264"/>
      <c r="B14" s="264" t="s">
        <v>176</v>
      </c>
      <c r="C14" s="265"/>
      <c r="D14" s="266">
        <v>0.1462</v>
      </c>
      <c r="E14" s="267">
        <v>0.24</v>
      </c>
      <c r="F14" s="266">
        <f>(F13*4)/G13</f>
        <v>0.56268419859442309</v>
      </c>
      <c r="G14" s="266">
        <f>G13/2100</f>
        <v>0.25205714285714281</v>
      </c>
      <c r="H14" s="267"/>
      <c r="I14" s="266">
        <v>0.14130000000000001</v>
      </c>
      <c r="J14" s="267">
        <v>0.24099999999999999</v>
      </c>
      <c r="K14" s="266">
        <f>(K13*4)/L13</f>
        <v>0.57767896843041344</v>
      </c>
      <c r="L14" s="266">
        <f>L13/2400</f>
        <v>0.28112500000000001</v>
      </c>
      <c r="M14" s="267"/>
      <c r="N14" s="266">
        <v>0.14430000000000001</v>
      </c>
      <c r="O14" s="267">
        <v>0.247</v>
      </c>
      <c r="P14" s="266">
        <f>(P13*4)/Q13</f>
        <v>0.56861303933578322</v>
      </c>
      <c r="Q14" s="266">
        <f>Q13/2800</f>
        <v>0.26239285714285715</v>
      </c>
    </row>
    <row r="15" spans="1:17" ht="15.75" x14ac:dyDescent="0.25">
      <c r="A15" s="199"/>
      <c r="B15" s="199"/>
      <c r="C15" s="200"/>
      <c r="D15" s="201"/>
      <c r="E15" s="201"/>
      <c r="F15" s="201"/>
      <c r="G15" s="201"/>
      <c r="H15" s="200"/>
      <c r="I15" s="201"/>
      <c r="J15" s="201"/>
      <c r="K15" s="201"/>
      <c r="L15" s="201"/>
      <c r="M15" s="200"/>
      <c r="N15" s="201"/>
      <c r="O15" s="201"/>
      <c r="P15" s="201"/>
      <c r="Q15" s="202"/>
    </row>
    <row r="16" spans="1:17" ht="15.75" x14ac:dyDescent="0.25">
      <c r="A16" s="203"/>
      <c r="B16" s="199"/>
      <c r="C16" s="204"/>
      <c r="D16" s="204"/>
      <c r="E16" s="204"/>
      <c r="F16" s="204"/>
      <c r="G16" s="204"/>
      <c r="H16" s="204"/>
      <c r="I16" s="201"/>
      <c r="J16" s="201"/>
      <c r="K16" s="201"/>
      <c r="L16" s="201"/>
      <c r="M16" s="204"/>
      <c r="N16" s="201"/>
      <c r="O16" s="201"/>
      <c r="P16" s="201"/>
      <c r="Q16" s="202"/>
    </row>
    <row r="17" spans="1:18" ht="15.75" x14ac:dyDescent="0.25">
      <c r="A17" s="203"/>
      <c r="B17" s="205" t="s">
        <v>201</v>
      </c>
      <c r="C17" s="204"/>
      <c r="D17" s="204"/>
      <c r="E17" s="204"/>
      <c r="F17" s="204"/>
      <c r="G17" s="200"/>
      <c r="H17" s="204"/>
      <c r="I17" s="204"/>
      <c r="J17" s="204"/>
      <c r="K17" s="204"/>
      <c r="L17" s="200"/>
      <c r="M17" s="204"/>
      <c r="N17" s="204"/>
      <c r="O17" s="204"/>
      <c r="P17" s="204"/>
      <c r="Q17" s="206"/>
    </row>
    <row r="18" spans="1:18" ht="15.75" x14ac:dyDescent="0.25">
      <c r="A18" s="268">
        <v>1</v>
      </c>
      <c r="B18" s="268">
        <v>2</v>
      </c>
      <c r="C18" s="268">
        <v>3</v>
      </c>
      <c r="D18" s="268">
        <v>4</v>
      </c>
      <c r="E18" s="268">
        <v>5</v>
      </c>
      <c r="F18" s="268">
        <v>6</v>
      </c>
      <c r="G18" s="268">
        <v>7</v>
      </c>
      <c r="H18" s="268">
        <v>8</v>
      </c>
      <c r="I18" s="268">
        <v>9</v>
      </c>
      <c r="J18" s="268">
        <v>10</v>
      </c>
      <c r="K18" s="268">
        <v>11</v>
      </c>
      <c r="L18" s="268">
        <v>12</v>
      </c>
      <c r="M18" s="268">
        <v>13</v>
      </c>
      <c r="N18" s="268">
        <v>14</v>
      </c>
      <c r="O18" s="268">
        <v>15</v>
      </c>
      <c r="P18" s="268">
        <v>16</v>
      </c>
      <c r="Q18" s="269">
        <v>17</v>
      </c>
    </row>
    <row r="19" spans="1:18" ht="31.5" x14ac:dyDescent="0.25">
      <c r="A19" s="235"/>
      <c r="B19" s="256" t="s">
        <v>90</v>
      </c>
      <c r="C19" s="270">
        <v>200</v>
      </c>
      <c r="D19" s="271">
        <v>15.1</v>
      </c>
      <c r="E19" s="271">
        <v>5.7</v>
      </c>
      <c r="F19" s="271">
        <v>13.3</v>
      </c>
      <c r="G19" s="271">
        <v>350.9</v>
      </c>
      <c r="H19" s="270">
        <v>220</v>
      </c>
      <c r="I19" s="271">
        <v>18.5</v>
      </c>
      <c r="J19" s="271">
        <v>7.1</v>
      </c>
      <c r="K19" s="271">
        <v>16.3</v>
      </c>
      <c r="L19" s="271">
        <v>380.7</v>
      </c>
      <c r="M19" s="270">
        <v>250</v>
      </c>
      <c r="N19" s="271">
        <v>20.8</v>
      </c>
      <c r="O19" s="271">
        <v>8.4</v>
      </c>
      <c r="P19" s="271">
        <v>19</v>
      </c>
      <c r="Q19" s="271">
        <v>483.7</v>
      </c>
    </row>
    <row r="20" spans="1:18" ht="18.75" x14ac:dyDescent="0.3">
      <c r="A20" s="256"/>
      <c r="B20" s="256" t="s">
        <v>202</v>
      </c>
      <c r="C20" s="211">
        <v>20</v>
      </c>
      <c r="D20" s="185">
        <v>0.5</v>
      </c>
      <c r="E20" s="185">
        <v>3.7</v>
      </c>
      <c r="F20" s="185">
        <v>1.8</v>
      </c>
      <c r="G20" s="185">
        <v>42.1</v>
      </c>
      <c r="H20" s="212">
        <v>20</v>
      </c>
      <c r="I20" s="185">
        <v>0.5</v>
      </c>
      <c r="J20" s="185">
        <v>3.7</v>
      </c>
      <c r="K20" s="185">
        <v>1.8</v>
      </c>
      <c r="L20" s="185">
        <v>42.1</v>
      </c>
      <c r="M20" s="212">
        <v>20</v>
      </c>
      <c r="N20" s="185">
        <v>0.5</v>
      </c>
      <c r="O20" s="185">
        <v>3.7</v>
      </c>
      <c r="P20" s="185">
        <v>1.8</v>
      </c>
      <c r="Q20" s="185">
        <v>42.1</v>
      </c>
    </row>
    <row r="21" spans="1:18" ht="47.25" x14ac:dyDescent="0.25">
      <c r="A21" s="235"/>
      <c r="B21" s="186" t="s">
        <v>43</v>
      </c>
      <c r="C21" s="213">
        <v>200</v>
      </c>
      <c r="D21" s="214">
        <v>0.3</v>
      </c>
      <c r="E21" s="214">
        <v>0.4</v>
      </c>
      <c r="F21" s="214">
        <v>15.6</v>
      </c>
      <c r="G21" s="214">
        <v>68.5</v>
      </c>
      <c r="H21" s="213">
        <v>200</v>
      </c>
      <c r="I21" s="214">
        <v>0.3</v>
      </c>
      <c r="J21" s="214">
        <v>0.4</v>
      </c>
      <c r="K21" s="214">
        <v>15.6</v>
      </c>
      <c r="L21" s="214">
        <v>68.5</v>
      </c>
      <c r="M21" s="213">
        <v>200</v>
      </c>
      <c r="N21" s="214">
        <v>0.3</v>
      </c>
      <c r="O21" s="214">
        <v>0.4</v>
      </c>
      <c r="P21" s="214">
        <v>15.6</v>
      </c>
      <c r="Q21" s="214">
        <v>68.5</v>
      </c>
    </row>
    <row r="22" spans="1:18" ht="31.5" x14ac:dyDescent="0.25">
      <c r="A22" s="256"/>
      <c r="B22" s="272" t="s">
        <v>200</v>
      </c>
      <c r="C22" s="273">
        <v>30</v>
      </c>
      <c r="D22" s="274">
        <v>2.2000000000000002</v>
      </c>
      <c r="E22" s="274">
        <v>0.3</v>
      </c>
      <c r="F22" s="274">
        <v>13.8</v>
      </c>
      <c r="G22" s="274">
        <v>67.5</v>
      </c>
      <c r="H22" s="273">
        <v>50</v>
      </c>
      <c r="I22" s="274">
        <v>3.7</v>
      </c>
      <c r="J22" s="274">
        <v>0.5</v>
      </c>
      <c r="K22" s="274">
        <v>22.9</v>
      </c>
      <c r="L22" s="274">
        <v>112.5</v>
      </c>
      <c r="M22" s="273">
        <v>50</v>
      </c>
      <c r="N22" s="274">
        <v>3.7</v>
      </c>
      <c r="O22" s="274">
        <v>0.5</v>
      </c>
      <c r="P22" s="274">
        <v>22.9</v>
      </c>
      <c r="Q22" s="274">
        <v>112.5</v>
      </c>
    </row>
    <row r="23" spans="1:18" ht="15.75" x14ac:dyDescent="0.25">
      <c r="A23" s="256"/>
      <c r="B23" s="263" t="s">
        <v>175</v>
      </c>
      <c r="C23" s="260">
        <f t="shared" ref="C23" si="1">SUM(C19:C22)</f>
        <v>450</v>
      </c>
      <c r="D23" s="260">
        <f t="shared" ref="D23:Q23" si="2">SUM(D19:D22)</f>
        <v>18.100000000000001</v>
      </c>
      <c r="E23" s="260">
        <f t="shared" si="2"/>
        <v>10.100000000000001</v>
      </c>
      <c r="F23" s="260">
        <f t="shared" si="2"/>
        <v>44.5</v>
      </c>
      <c r="G23" s="260">
        <f t="shared" si="2"/>
        <v>529</v>
      </c>
      <c r="H23" s="260">
        <f t="shared" si="2"/>
        <v>490</v>
      </c>
      <c r="I23" s="260">
        <f t="shared" si="2"/>
        <v>23</v>
      </c>
      <c r="J23" s="260">
        <f t="shared" si="2"/>
        <v>11.700000000000001</v>
      </c>
      <c r="K23" s="260">
        <f t="shared" si="2"/>
        <v>56.6</v>
      </c>
      <c r="L23" s="260">
        <f t="shared" si="2"/>
        <v>603.79999999999995</v>
      </c>
      <c r="M23" s="260">
        <f t="shared" si="2"/>
        <v>520</v>
      </c>
      <c r="N23" s="260">
        <f t="shared" si="2"/>
        <v>25.3</v>
      </c>
      <c r="O23" s="260">
        <f t="shared" si="2"/>
        <v>13.000000000000002</v>
      </c>
      <c r="P23" s="260">
        <f t="shared" si="2"/>
        <v>59.3</v>
      </c>
      <c r="Q23" s="260">
        <f t="shared" si="2"/>
        <v>706.8</v>
      </c>
      <c r="R23" s="260"/>
    </row>
    <row r="24" spans="1:18" ht="15.75" x14ac:dyDescent="0.25">
      <c r="A24" s="264"/>
      <c r="B24" s="264" t="s">
        <v>176</v>
      </c>
      <c r="C24" s="265"/>
      <c r="D24" s="266">
        <v>0.13830000000000001</v>
      </c>
      <c r="E24" s="267">
        <v>0.27200000000000002</v>
      </c>
      <c r="F24" s="266">
        <v>0.5897</v>
      </c>
      <c r="G24" s="266">
        <f>G23/2100</f>
        <v>0.25190476190476191</v>
      </c>
      <c r="H24" s="265"/>
      <c r="I24" s="266">
        <v>0.14000000000000001</v>
      </c>
      <c r="J24" s="267">
        <v>0.28000000000000003</v>
      </c>
      <c r="K24" s="266">
        <f>(K23*4)/L23</f>
        <v>0.37495859556144423</v>
      </c>
      <c r="L24" s="266">
        <f>L23/2400</f>
        <v>0.25158333333333333</v>
      </c>
      <c r="M24" s="265"/>
      <c r="N24" s="266">
        <v>0.14299999999999999</v>
      </c>
      <c r="O24" s="267">
        <v>0.28899999999999998</v>
      </c>
      <c r="P24" s="266">
        <f>(P23*4)/Q23</f>
        <v>0.3355970571590266</v>
      </c>
      <c r="Q24" s="266">
        <f>Q23/2800</f>
        <v>0.25242857142857139</v>
      </c>
    </row>
    <row r="25" spans="1:18" ht="15.75" x14ac:dyDescent="0.25">
      <c r="A25" s="199"/>
      <c r="B25" s="199"/>
      <c r="C25" s="200"/>
      <c r="D25" s="201"/>
      <c r="E25" s="201"/>
      <c r="F25" s="201"/>
      <c r="G25" s="201"/>
      <c r="H25" s="200"/>
      <c r="I25" s="201"/>
      <c r="J25" s="201"/>
      <c r="K25" s="201"/>
      <c r="L25" s="201"/>
      <c r="M25" s="200"/>
      <c r="N25" s="201"/>
      <c r="O25" s="201"/>
      <c r="P25" s="201"/>
      <c r="Q25" s="202"/>
    </row>
    <row r="26" spans="1:18" ht="15.75" x14ac:dyDescent="0.25">
      <c r="A26" s="199"/>
      <c r="B26" s="199"/>
      <c r="C26" s="204"/>
      <c r="D26" s="204"/>
      <c r="E26" s="204"/>
      <c r="F26" s="204"/>
      <c r="G26" s="204"/>
      <c r="H26" s="204"/>
      <c r="I26" s="201"/>
      <c r="J26" s="201"/>
      <c r="K26" s="201"/>
      <c r="L26" s="201"/>
      <c r="M26" s="200"/>
      <c r="N26" s="201"/>
      <c r="O26" s="201"/>
      <c r="P26" s="201"/>
      <c r="Q26" s="202"/>
    </row>
    <row r="27" spans="1:18" ht="15.75" x14ac:dyDescent="0.25">
      <c r="A27" s="203"/>
      <c r="B27" s="205" t="s">
        <v>203</v>
      </c>
      <c r="C27" s="204"/>
      <c r="D27" s="204"/>
      <c r="E27" s="204"/>
      <c r="F27" s="204"/>
      <c r="G27" s="204"/>
      <c r="H27" s="204"/>
      <c r="I27" s="204"/>
      <c r="J27" s="204"/>
      <c r="K27" s="204"/>
      <c r="L27" s="204"/>
      <c r="M27" s="204"/>
      <c r="N27" s="204"/>
      <c r="O27" s="204"/>
      <c r="P27" s="204"/>
      <c r="Q27" s="229"/>
    </row>
    <row r="28" spans="1:18" ht="15.75" x14ac:dyDescent="0.25">
      <c r="A28" s="268">
        <v>1</v>
      </c>
      <c r="B28" s="268">
        <v>2</v>
      </c>
      <c r="C28" s="268">
        <v>3</v>
      </c>
      <c r="D28" s="275">
        <v>4</v>
      </c>
      <c r="E28" s="275">
        <v>5</v>
      </c>
      <c r="F28" s="275">
        <v>6</v>
      </c>
      <c r="G28" s="275">
        <v>7</v>
      </c>
      <c r="H28" s="275">
        <v>8</v>
      </c>
      <c r="I28" s="275">
        <v>9</v>
      </c>
      <c r="J28" s="275">
        <v>10</v>
      </c>
      <c r="K28" s="275">
        <v>11</v>
      </c>
      <c r="L28" s="275">
        <v>12</v>
      </c>
      <c r="M28" s="275">
        <v>13</v>
      </c>
      <c r="N28" s="275">
        <v>14</v>
      </c>
      <c r="O28" s="275">
        <v>15</v>
      </c>
      <c r="P28" s="275">
        <v>16</v>
      </c>
      <c r="Q28" s="276">
        <v>17</v>
      </c>
    </row>
    <row r="29" spans="1:18" ht="34.5" customHeight="1" x14ac:dyDescent="0.3">
      <c r="A29" s="260"/>
      <c r="B29" s="277" t="s">
        <v>204</v>
      </c>
      <c r="C29" s="184">
        <v>60</v>
      </c>
      <c r="D29" s="185">
        <v>1.55</v>
      </c>
      <c r="E29" s="185">
        <v>7</v>
      </c>
      <c r="F29" s="185">
        <v>3</v>
      </c>
      <c r="G29" s="185">
        <v>80</v>
      </c>
      <c r="H29" s="184">
        <v>80</v>
      </c>
      <c r="I29" s="185">
        <v>2.5</v>
      </c>
      <c r="J29" s="185">
        <v>9.32</v>
      </c>
      <c r="K29" s="185">
        <v>3.77</v>
      </c>
      <c r="L29" s="185">
        <v>107.75</v>
      </c>
      <c r="M29" s="184">
        <v>100</v>
      </c>
      <c r="N29" s="185">
        <v>2.81</v>
      </c>
      <c r="O29" s="185">
        <v>11.74</v>
      </c>
      <c r="P29" s="185">
        <v>4.7</v>
      </c>
      <c r="Q29" s="185">
        <v>145.33000000000001</v>
      </c>
    </row>
    <row r="30" spans="1:18" ht="47.25" x14ac:dyDescent="0.25">
      <c r="A30" s="235"/>
      <c r="B30" s="256" t="s">
        <v>205</v>
      </c>
      <c r="C30" s="278">
        <v>200</v>
      </c>
      <c r="D30" s="279">
        <v>15.9</v>
      </c>
      <c r="E30" s="279">
        <v>6.2</v>
      </c>
      <c r="F30" s="279">
        <v>12.2</v>
      </c>
      <c r="G30" s="279">
        <v>399.4</v>
      </c>
      <c r="H30" s="278">
        <v>220</v>
      </c>
      <c r="I30" s="279">
        <v>17.100000000000001</v>
      </c>
      <c r="J30" s="279">
        <v>7.4</v>
      </c>
      <c r="K30" s="279">
        <v>13.8</v>
      </c>
      <c r="L30" s="279">
        <v>420.9</v>
      </c>
      <c r="M30" s="278">
        <v>250</v>
      </c>
      <c r="N30" s="279">
        <v>21</v>
      </c>
      <c r="O30" s="279">
        <v>8</v>
      </c>
      <c r="P30" s="279">
        <v>15.2</v>
      </c>
      <c r="Q30" s="279">
        <v>421.9</v>
      </c>
    </row>
    <row r="31" spans="1:18" ht="15.75" x14ac:dyDescent="0.25">
      <c r="A31" s="256"/>
      <c r="B31" s="189" t="s">
        <v>68</v>
      </c>
      <c r="C31" s="190">
        <v>200</v>
      </c>
      <c r="D31" s="191">
        <v>0</v>
      </c>
      <c r="E31" s="191">
        <v>0</v>
      </c>
      <c r="F31" s="191">
        <v>3</v>
      </c>
      <c r="G31" s="191">
        <v>12</v>
      </c>
      <c r="H31" s="190">
        <v>200</v>
      </c>
      <c r="I31" s="191">
        <v>0</v>
      </c>
      <c r="J31" s="191">
        <v>0</v>
      </c>
      <c r="K31" s="191">
        <v>3</v>
      </c>
      <c r="L31" s="191">
        <v>12</v>
      </c>
      <c r="M31" s="190">
        <v>200</v>
      </c>
      <c r="N31" s="191">
        <v>0</v>
      </c>
      <c r="O31" s="191">
        <v>0</v>
      </c>
      <c r="P31" s="191">
        <v>3</v>
      </c>
      <c r="Q31" s="191">
        <v>12</v>
      </c>
    </row>
    <row r="32" spans="1:18" ht="15.75" x14ac:dyDescent="0.25">
      <c r="A32" s="256"/>
      <c r="B32" s="256" t="s">
        <v>173</v>
      </c>
      <c r="C32" s="226">
        <v>120</v>
      </c>
      <c r="D32" s="188">
        <v>0.3</v>
      </c>
      <c r="E32" s="188">
        <v>0.1</v>
      </c>
      <c r="F32" s="188">
        <v>13.2</v>
      </c>
      <c r="G32" s="188">
        <v>56</v>
      </c>
      <c r="H32" s="227">
        <v>120</v>
      </c>
      <c r="I32" s="228">
        <v>0.3</v>
      </c>
      <c r="J32" s="228">
        <v>0.1</v>
      </c>
      <c r="K32" s="228">
        <v>13.2</v>
      </c>
      <c r="L32" s="228">
        <v>56</v>
      </c>
      <c r="M32" s="187">
        <v>120</v>
      </c>
      <c r="N32" s="228">
        <v>0.3</v>
      </c>
      <c r="O32" s="228">
        <v>0.1</v>
      </c>
      <c r="P32" s="228">
        <v>13.2</v>
      </c>
      <c r="Q32" s="228">
        <v>56</v>
      </c>
    </row>
    <row r="33" spans="1:20" ht="31.5" x14ac:dyDescent="0.25">
      <c r="A33" s="256"/>
      <c r="B33" s="256" t="s">
        <v>200</v>
      </c>
      <c r="C33" s="260">
        <v>30</v>
      </c>
      <c r="D33" s="261">
        <v>2.2000000000000002</v>
      </c>
      <c r="E33" s="261">
        <v>0.3</v>
      </c>
      <c r="F33" s="261">
        <v>13.8</v>
      </c>
      <c r="G33" s="261">
        <v>67.5</v>
      </c>
      <c r="H33" s="260">
        <v>50</v>
      </c>
      <c r="I33" s="261">
        <v>3.7</v>
      </c>
      <c r="J33" s="261">
        <v>0.5</v>
      </c>
      <c r="K33" s="261">
        <v>22.9</v>
      </c>
      <c r="L33" s="261">
        <v>112.5</v>
      </c>
      <c r="M33" s="260">
        <v>50</v>
      </c>
      <c r="N33" s="261">
        <v>3.7</v>
      </c>
      <c r="O33" s="261">
        <v>0.5</v>
      </c>
      <c r="P33" s="261">
        <v>22.9</v>
      </c>
      <c r="Q33" s="261">
        <v>112.5</v>
      </c>
    </row>
    <row r="34" spans="1:20" ht="15.75" x14ac:dyDescent="0.25">
      <c r="A34" s="256"/>
      <c r="B34" s="263" t="s">
        <v>175</v>
      </c>
      <c r="C34" s="260">
        <f t="shared" ref="C34" si="3">SUM(C30:C33)</f>
        <v>550</v>
      </c>
      <c r="D34" s="260">
        <f t="shared" ref="D34:Q34" si="4">SUM(D30:D33)</f>
        <v>18.399999999999999</v>
      </c>
      <c r="E34" s="260">
        <f t="shared" si="4"/>
        <v>6.6</v>
      </c>
      <c r="F34" s="260">
        <f t="shared" si="4"/>
        <v>42.2</v>
      </c>
      <c r="G34" s="260">
        <f t="shared" si="4"/>
        <v>534.9</v>
      </c>
      <c r="H34" s="260">
        <f t="shared" si="4"/>
        <v>590</v>
      </c>
      <c r="I34" s="260">
        <f t="shared" si="4"/>
        <v>21.1</v>
      </c>
      <c r="J34" s="260">
        <f t="shared" si="4"/>
        <v>8</v>
      </c>
      <c r="K34" s="260">
        <f t="shared" si="4"/>
        <v>52.9</v>
      </c>
      <c r="L34" s="260">
        <f t="shared" si="4"/>
        <v>601.4</v>
      </c>
      <c r="M34" s="260">
        <f t="shared" si="4"/>
        <v>620</v>
      </c>
      <c r="N34" s="260">
        <f t="shared" si="4"/>
        <v>25</v>
      </c>
      <c r="O34" s="260">
        <f t="shared" si="4"/>
        <v>8.6</v>
      </c>
      <c r="P34" s="260">
        <f t="shared" si="4"/>
        <v>54.3</v>
      </c>
      <c r="Q34" s="260">
        <f t="shared" si="4"/>
        <v>602.4</v>
      </c>
    </row>
    <row r="35" spans="1:20" ht="15.75" x14ac:dyDescent="0.25">
      <c r="A35" s="264"/>
      <c r="B35" s="264" t="s">
        <v>176</v>
      </c>
      <c r="C35" s="265"/>
      <c r="D35" s="266">
        <v>0.16500000000000001</v>
      </c>
      <c r="E35" s="267">
        <v>0.29899999999999999</v>
      </c>
      <c r="F35" s="266">
        <v>0.53600000000000003</v>
      </c>
      <c r="G35" s="266">
        <f>G34/2100</f>
        <v>0.25471428571428573</v>
      </c>
      <c r="H35" s="265"/>
      <c r="I35" s="266">
        <v>0.16900000000000001</v>
      </c>
      <c r="J35" s="267">
        <v>0.30199999999999999</v>
      </c>
      <c r="K35" s="266">
        <v>0.52900000000000003</v>
      </c>
      <c r="L35" s="266">
        <f>L34/2400</f>
        <v>0.25058333333333332</v>
      </c>
      <c r="M35" s="265"/>
      <c r="N35" s="266">
        <v>0.16900000000000001</v>
      </c>
      <c r="O35" s="267">
        <v>0.30199999999999999</v>
      </c>
      <c r="P35" s="266">
        <v>0.52900000000000003</v>
      </c>
      <c r="Q35" s="266">
        <f>Q34/2400</f>
        <v>0.251</v>
      </c>
    </row>
    <row r="36" spans="1:20" ht="15.75" x14ac:dyDescent="0.25">
      <c r="A36" s="199"/>
      <c r="B36" s="199"/>
      <c r="C36" s="200"/>
      <c r="D36" s="201"/>
      <c r="E36" s="201"/>
      <c r="F36" s="201"/>
      <c r="G36" s="201"/>
      <c r="H36" s="200"/>
      <c r="I36" s="201"/>
      <c r="J36" s="201"/>
      <c r="K36" s="201"/>
      <c r="L36" s="201"/>
      <c r="M36" s="200"/>
      <c r="N36" s="201"/>
      <c r="O36" s="201"/>
      <c r="P36" s="201"/>
      <c r="Q36" s="202"/>
    </row>
    <row r="37" spans="1:20" ht="15.75" x14ac:dyDescent="0.25">
      <c r="A37" s="199"/>
      <c r="B37" s="199"/>
      <c r="C37" s="200"/>
      <c r="D37" s="201"/>
      <c r="E37" s="201"/>
      <c r="F37" s="201"/>
      <c r="G37" s="201"/>
      <c r="H37" s="200"/>
      <c r="I37" s="201"/>
      <c r="J37" s="201"/>
      <c r="K37" s="201"/>
      <c r="L37" s="201"/>
      <c r="M37" s="200"/>
      <c r="N37" s="201"/>
      <c r="O37" s="201"/>
      <c r="P37" s="201"/>
      <c r="Q37" s="202"/>
    </row>
    <row r="38" spans="1:20" ht="15.75" x14ac:dyDescent="0.25">
      <c r="A38" s="203"/>
      <c r="B38" s="205" t="s">
        <v>206</v>
      </c>
      <c r="C38" s="204"/>
      <c r="D38" s="204"/>
      <c r="E38" s="204"/>
      <c r="F38" s="204"/>
      <c r="G38" s="204"/>
      <c r="H38" s="204"/>
      <c r="I38" s="204"/>
      <c r="J38" s="204"/>
      <c r="K38" s="204"/>
      <c r="L38" s="204"/>
      <c r="M38" s="204"/>
      <c r="N38" s="204"/>
      <c r="O38" s="204"/>
      <c r="P38" s="204"/>
      <c r="Q38" s="229"/>
    </row>
    <row r="39" spans="1:20" ht="15.75" x14ac:dyDescent="0.25">
      <c r="A39" s="268">
        <v>1</v>
      </c>
      <c r="B39" s="268">
        <v>2</v>
      </c>
      <c r="C39" s="268">
        <v>3</v>
      </c>
      <c r="D39" s="268">
        <v>4</v>
      </c>
      <c r="E39" s="268">
        <v>5</v>
      </c>
      <c r="F39" s="268">
        <v>6</v>
      </c>
      <c r="G39" s="268">
        <v>7</v>
      </c>
      <c r="H39" s="268">
        <v>8</v>
      </c>
      <c r="I39" s="268">
        <v>9</v>
      </c>
      <c r="J39" s="268">
        <v>10</v>
      </c>
      <c r="K39" s="268">
        <v>11</v>
      </c>
      <c r="L39" s="268">
        <v>12</v>
      </c>
      <c r="M39" s="268">
        <v>13</v>
      </c>
      <c r="N39" s="268">
        <v>14</v>
      </c>
      <c r="O39" s="268">
        <v>15</v>
      </c>
      <c r="P39" s="268">
        <v>16</v>
      </c>
      <c r="Q39" s="269">
        <v>17</v>
      </c>
    </row>
    <row r="40" spans="1:20" ht="18.75" x14ac:dyDescent="0.3">
      <c r="A40" s="260"/>
      <c r="B40" s="280" t="s">
        <v>207</v>
      </c>
      <c r="C40" s="184">
        <v>70</v>
      </c>
      <c r="D40" s="209">
        <v>11.4</v>
      </c>
      <c r="E40" s="209">
        <v>1.3</v>
      </c>
      <c r="F40" s="209">
        <v>9.8000000000000007</v>
      </c>
      <c r="G40" s="209">
        <v>185.3</v>
      </c>
      <c r="H40" s="184">
        <v>90</v>
      </c>
      <c r="I40" s="209">
        <v>15.5</v>
      </c>
      <c r="J40" s="209">
        <v>1.3</v>
      </c>
      <c r="K40" s="209">
        <v>11.5</v>
      </c>
      <c r="L40" s="209">
        <v>199.2</v>
      </c>
      <c r="M40" s="184">
        <v>100</v>
      </c>
      <c r="N40" s="209">
        <v>17.100000000000001</v>
      </c>
      <c r="O40" s="209">
        <v>2</v>
      </c>
      <c r="P40" s="209">
        <v>15.1</v>
      </c>
      <c r="Q40" s="209">
        <v>238.4</v>
      </c>
    </row>
    <row r="41" spans="1:20" ht="31.5" x14ac:dyDescent="0.25">
      <c r="A41" s="235"/>
      <c r="B41" s="186" t="s">
        <v>186</v>
      </c>
      <c r="C41" s="230">
        <v>20</v>
      </c>
      <c r="D41" s="231">
        <v>0.7</v>
      </c>
      <c r="E41" s="231">
        <v>0</v>
      </c>
      <c r="F41" s="231">
        <v>3.1</v>
      </c>
      <c r="G41" s="231">
        <v>25</v>
      </c>
      <c r="H41" s="230">
        <v>25</v>
      </c>
      <c r="I41" s="231">
        <v>0.8</v>
      </c>
      <c r="J41" s="231">
        <v>0</v>
      </c>
      <c r="K41" s="231">
        <v>4.0999999999999996</v>
      </c>
      <c r="L41" s="231">
        <v>28</v>
      </c>
      <c r="M41" s="230">
        <v>30</v>
      </c>
      <c r="N41" s="231">
        <v>0.9</v>
      </c>
      <c r="O41" s="231">
        <v>0</v>
      </c>
      <c r="P41" s="231">
        <v>5.0999999999999996</v>
      </c>
      <c r="Q41" s="231">
        <v>30</v>
      </c>
    </row>
    <row r="42" spans="1:20" ht="32.25" x14ac:dyDescent="0.3">
      <c r="A42" s="235"/>
      <c r="B42" s="186" t="s">
        <v>74</v>
      </c>
      <c r="C42" s="210">
        <v>20</v>
      </c>
      <c r="D42" s="185">
        <v>0.76</v>
      </c>
      <c r="E42" s="185">
        <v>1.9</v>
      </c>
      <c r="F42" s="185">
        <v>2.37</v>
      </c>
      <c r="G42" s="185">
        <v>50.72</v>
      </c>
      <c r="H42" s="210">
        <v>20</v>
      </c>
      <c r="I42" s="185">
        <v>0.76</v>
      </c>
      <c r="J42" s="185">
        <v>1.9</v>
      </c>
      <c r="K42" s="185">
        <v>2.37</v>
      </c>
      <c r="L42" s="185">
        <v>50.72</v>
      </c>
      <c r="M42" s="210">
        <v>20</v>
      </c>
      <c r="N42" s="185">
        <v>0.76</v>
      </c>
      <c r="O42" s="185">
        <v>1.9</v>
      </c>
      <c r="P42" s="185">
        <v>2.37</v>
      </c>
      <c r="Q42" s="185">
        <v>50.72</v>
      </c>
    </row>
    <row r="43" spans="1:20" ht="31.5" x14ac:dyDescent="0.25">
      <c r="A43" s="235"/>
      <c r="B43" s="186" t="s">
        <v>208</v>
      </c>
      <c r="C43" s="216">
        <v>130</v>
      </c>
      <c r="D43" s="217">
        <v>5.68</v>
      </c>
      <c r="E43" s="218">
        <v>5.73</v>
      </c>
      <c r="F43" s="218">
        <v>28.71</v>
      </c>
      <c r="G43" s="218">
        <v>205.41</v>
      </c>
      <c r="H43" s="216">
        <v>150</v>
      </c>
      <c r="I43" s="217">
        <v>6.55</v>
      </c>
      <c r="J43" s="218">
        <v>5.97</v>
      </c>
      <c r="K43" s="218">
        <v>33.08</v>
      </c>
      <c r="L43" s="218">
        <v>231.03</v>
      </c>
      <c r="M43" s="216">
        <v>180</v>
      </c>
      <c r="N43" s="217">
        <v>7.77</v>
      </c>
      <c r="O43" s="218">
        <v>6.31</v>
      </c>
      <c r="P43" s="218">
        <v>39.32</v>
      </c>
      <c r="Q43" s="218">
        <v>267.63</v>
      </c>
      <c r="S43" s="281"/>
      <c r="T43" s="281"/>
    </row>
    <row r="44" spans="1:20" ht="37.5" customHeight="1" x14ac:dyDescent="0.25">
      <c r="A44" s="235"/>
      <c r="B44" s="282" t="s">
        <v>36</v>
      </c>
      <c r="C44" s="216">
        <v>200</v>
      </c>
      <c r="D44" s="283">
        <v>0.3</v>
      </c>
      <c r="E44" s="283" t="s">
        <v>209</v>
      </c>
      <c r="F44" s="283">
        <v>16.899999999999999</v>
      </c>
      <c r="G44" s="283">
        <v>71.3</v>
      </c>
      <c r="H44" s="216">
        <v>200</v>
      </c>
      <c r="I44" s="283">
        <v>0.3</v>
      </c>
      <c r="J44" s="283" t="s">
        <v>209</v>
      </c>
      <c r="K44" s="283">
        <v>16.899999999999999</v>
      </c>
      <c r="L44" s="283">
        <v>71.3</v>
      </c>
      <c r="M44" s="216">
        <v>200</v>
      </c>
      <c r="N44" s="283">
        <v>0.3</v>
      </c>
      <c r="O44" s="283" t="s">
        <v>209</v>
      </c>
      <c r="P44" s="283">
        <v>16.899999999999999</v>
      </c>
      <c r="Q44" s="283">
        <v>71.3</v>
      </c>
    </row>
    <row r="45" spans="1:20" ht="31.5" x14ac:dyDescent="0.25">
      <c r="A45" s="256"/>
      <c r="B45" s="256" t="s">
        <v>200</v>
      </c>
      <c r="C45" s="260">
        <v>30</v>
      </c>
      <c r="D45" s="261">
        <v>2.2000000000000002</v>
      </c>
      <c r="E45" s="261">
        <v>0.3</v>
      </c>
      <c r="F45" s="261">
        <v>13.8</v>
      </c>
      <c r="G45" s="261">
        <v>67.5</v>
      </c>
      <c r="H45" s="260">
        <v>50</v>
      </c>
      <c r="I45" s="261">
        <v>3.7</v>
      </c>
      <c r="J45" s="261">
        <v>0.5</v>
      </c>
      <c r="K45" s="261">
        <v>22.9</v>
      </c>
      <c r="L45" s="261">
        <v>112.5</v>
      </c>
      <c r="M45" s="260">
        <v>50</v>
      </c>
      <c r="N45" s="261">
        <v>3.7</v>
      </c>
      <c r="O45" s="261">
        <v>0.5</v>
      </c>
      <c r="P45" s="261">
        <v>22.9</v>
      </c>
      <c r="Q45" s="261">
        <v>112.5</v>
      </c>
    </row>
    <row r="46" spans="1:20" ht="15.75" x14ac:dyDescent="0.25">
      <c r="A46" s="256"/>
      <c r="B46" s="263" t="s">
        <v>175</v>
      </c>
      <c r="C46" s="273">
        <f>SUM(C40:C45)</f>
        <v>470</v>
      </c>
      <c r="D46" s="273">
        <f t="shared" ref="D46:Q46" si="5">SUM(D40:D45)</f>
        <v>21.04</v>
      </c>
      <c r="E46" s="273">
        <f t="shared" si="5"/>
        <v>9.23</v>
      </c>
      <c r="F46" s="273">
        <f t="shared" si="5"/>
        <v>74.680000000000007</v>
      </c>
      <c r="G46" s="273">
        <f t="shared" si="5"/>
        <v>605.2299999999999</v>
      </c>
      <c r="H46" s="273">
        <f t="shared" si="5"/>
        <v>535</v>
      </c>
      <c r="I46" s="273">
        <f t="shared" si="5"/>
        <v>27.610000000000003</v>
      </c>
      <c r="J46" s="273">
        <f t="shared" si="5"/>
        <v>9.67</v>
      </c>
      <c r="K46" s="273">
        <f t="shared" si="5"/>
        <v>90.85</v>
      </c>
      <c r="L46" s="273">
        <f t="shared" si="5"/>
        <v>692.74999999999989</v>
      </c>
      <c r="M46" s="273">
        <f t="shared" si="5"/>
        <v>580</v>
      </c>
      <c r="N46" s="273">
        <f t="shared" si="5"/>
        <v>30.53</v>
      </c>
      <c r="O46" s="273">
        <f t="shared" si="5"/>
        <v>10.709999999999999</v>
      </c>
      <c r="P46" s="273">
        <f t="shared" si="5"/>
        <v>101.69</v>
      </c>
      <c r="Q46" s="273">
        <f t="shared" si="5"/>
        <v>770.55</v>
      </c>
    </row>
    <row r="47" spans="1:20" ht="15.75" x14ac:dyDescent="0.25">
      <c r="A47" s="264"/>
      <c r="B47" s="264" t="s">
        <v>176</v>
      </c>
      <c r="C47" s="265"/>
      <c r="D47" s="266">
        <v>0.1348</v>
      </c>
      <c r="E47" s="267">
        <v>0.29099999999999998</v>
      </c>
      <c r="F47" s="266">
        <v>0.57420000000000004</v>
      </c>
      <c r="G47" s="266">
        <f>G46/2100</f>
        <v>0.28820476190476185</v>
      </c>
      <c r="H47" s="265"/>
      <c r="I47" s="266">
        <v>0.14499999999999999</v>
      </c>
      <c r="J47" s="267">
        <v>0.30199999999999999</v>
      </c>
      <c r="K47" s="266">
        <v>0.55300000000000005</v>
      </c>
      <c r="L47" s="266">
        <f>L46/2400</f>
        <v>0.28864583333333327</v>
      </c>
      <c r="M47" s="265"/>
      <c r="N47" s="266">
        <v>0.14299999999999999</v>
      </c>
      <c r="O47" s="267">
        <v>0.30599999999999999</v>
      </c>
      <c r="P47" s="266">
        <v>0.55100000000000005</v>
      </c>
      <c r="Q47" s="266">
        <f>Q46/2800</f>
        <v>0.27519642857142856</v>
      </c>
    </row>
    <row r="48" spans="1:20" ht="15.75" x14ac:dyDescent="0.25">
      <c r="A48" s="199"/>
      <c r="B48" s="199"/>
      <c r="C48" s="200"/>
      <c r="D48" s="201"/>
      <c r="E48" s="201"/>
      <c r="F48" s="201"/>
      <c r="G48" s="201"/>
      <c r="H48" s="200"/>
      <c r="I48" s="201"/>
      <c r="J48" s="201"/>
      <c r="K48" s="201"/>
      <c r="L48" s="201"/>
      <c r="M48" s="200"/>
      <c r="N48" s="201"/>
      <c r="O48" s="201"/>
      <c r="P48" s="201"/>
      <c r="Q48" s="202"/>
    </row>
    <row r="49" spans="1:17" ht="15.75" x14ac:dyDescent="0.25">
      <c r="A49" s="203"/>
      <c r="B49" s="203"/>
      <c r="C49" s="204"/>
      <c r="D49" s="201"/>
      <c r="E49" s="201"/>
      <c r="F49" s="201"/>
      <c r="G49" s="201"/>
      <c r="H49" s="200"/>
      <c r="I49" s="201"/>
      <c r="J49" s="201"/>
      <c r="K49" s="201"/>
      <c r="L49" s="201"/>
      <c r="M49" s="200"/>
      <c r="N49" s="201"/>
      <c r="O49" s="201"/>
      <c r="P49" s="201"/>
      <c r="Q49" s="202"/>
    </row>
    <row r="50" spans="1:17" ht="15.75" x14ac:dyDescent="0.25">
      <c r="A50" s="203"/>
      <c r="B50" s="203"/>
      <c r="C50" s="204"/>
      <c r="D50" s="201"/>
      <c r="E50" s="201"/>
      <c r="F50" s="201"/>
      <c r="G50" s="201"/>
      <c r="H50" s="200"/>
      <c r="I50" s="201"/>
      <c r="J50" s="201"/>
      <c r="K50" s="201"/>
      <c r="L50" s="201"/>
      <c r="M50" s="200"/>
      <c r="N50" s="201"/>
      <c r="O50" s="201"/>
      <c r="P50" s="201"/>
      <c r="Q50" s="202"/>
    </row>
    <row r="51" spans="1:17" ht="15.75" x14ac:dyDescent="0.25">
      <c r="A51" s="203"/>
      <c r="B51" s="205" t="s">
        <v>210</v>
      </c>
      <c r="C51" s="204"/>
      <c r="D51" s="204"/>
      <c r="E51" s="204"/>
      <c r="F51" s="204"/>
      <c r="G51" s="204"/>
      <c r="H51" s="204"/>
      <c r="I51" s="204"/>
      <c r="J51" s="204"/>
      <c r="K51" s="204"/>
      <c r="L51" s="204"/>
      <c r="M51" s="204"/>
      <c r="N51" s="204"/>
      <c r="O51" s="204"/>
      <c r="P51" s="204"/>
      <c r="Q51" s="229"/>
    </row>
    <row r="52" spans="1:17" ht="15.75" x14ac:dyDescent="0.25">
      <c r="A52" s="268">
        <v>1</v>
      </c>
      <c r="B52" s="268">
        <v>2</v>
      </c>
      <c r="C52" s="268">
        <v>3</v>
      </c>
      <c r="D52" s="268">
        <v>4</v>
      </c>
      <c r="E52" s="268">
        <v>5</v>
      </c>
      <c r="F52" s="268">
        <v>6</v>
      </c>
      <c r="G52" s="268">
        <v>7</v>
      </c>
      <c r="H52" s="268">
        <v>8</v>
      </c>
      <c r="I52" s="268">
        <v>9</v>
      </c>
      <c r="J52" s="268">
        <v>10</v>
      </c>
      <c r="K52" s="268">
        <v>11</v>
      </c>
      <c r="L52" s="268">
        <v>12</v>
      </c>
      <c r="M52" s="268">
        <v>13</v>
      </c>
      <c r="N52" s="268">
        <v>14</v>
      </c>
      <c r="O52" s="268">
        <v>15</v>
      </c>
      <c r="P52" s="268">
        <v>16</v>
      </c>
      <c r="Q52" s="269">
        <v>17</v>
      </c>
    </row>
    <row r="53" spans="1:17" ht="48" x14ac:dyDescent="0.3">
      <c r="A53" s="284"/>
      <c r="B53" s="256" t="s">
        <v>139</v>
      </c>
      <c r="C53" s="184">
        <v>60</v>
      </c>
      <c r="D53" s="209">
        <v>0.5</v>
      </c>
      <c r="E53" s="209">
        <v>3.1</v>
      </c>
      <c r="F53" s="209">
        <v>2.4</v>
      </c>
      <c r="G53" s="209">
        <v>39.299999999999997</v>
      </c>
      <c r="H53" s="184">
        <v>80</v>
      </c>
      <c r="I53" s="209">
        <v>0.7</v>
      </c>
      <c r="J53" s="209">
        <v>3.1</v>
      </c>
      <c r="K53" s="209">
        <v>3.2</v>
      </c>
      <c r="L53" s="209">
        <v>43.6</v>
      </c>
      <c r="M53" s="184">
        <v>100</v>
      </c>
      <c r="N53" s="209">
        <v>0.9</v>
      </c>
      <c r="O53" s="209">
        <v>5.0999999999999996</v>
      </c>
      <c r="P53" s="209">
        <v>4.2</v>
      </c>
      <c r="Q53" s="209">
        <v>66.3</v>
      </c>
    </row>
    <row r="54" spans="1:17" ht="31.5" x14ac:dyDescent="0.25">
      <c r="A54" s="235"/>
      <c r="B54" s="285" t="s">
        <v>117</v>
      </c>
      <c r="C54" s="270">
        <v>200</v>
      </c>
      <c r="D54" s="286">
        <v>7</v>
      </c>
      <c r="E54" s="286">
        <v>7.2</v>
      </c>
      <c r="F54" s="286">
        <v>13.3</v>
      </c>
      <c r="G54" s="286">
        <v>280.5</v>
      </c>
      <c r="H54" s="287">
        <v>220</v>
      </c>
      <c r="I54" s="288">
        <v>7.5</v>
      </c>
      <c r="J54" s="286">
        <v>8.1999999999999993</v>
      </c>
      <c r="K54" s="286">
        <v>16.899999999999999</v>
      </c>
      <c r="L54" s="286">
        <v>299.2</v>
      </c>
      <c r="M54" s="287">
        <v>250</v>
      </c>
      <c r="N54" s="286">
        <v>9.1999999999999993</v>
      </c>
      <c r="O54" s="286">
        <v>10.199999999999999</v>
      </c>
      <c r="P54" s="286">
        <v>19.2</v>
      </c>
      <c r="Q54" s="288">
        <v>361.9</v>
      </c>
    </row>
    <row r="55" spans="1:17" ht="31.5" x14ac:dyDescent="0.25">
      <c r="A55" s="235"/>
      <c r="B55" s="186" t="s">
        <v>98</v>
      </c>
      <c r="C55" s="216">
        <v>200</v>
      </c>
      <c r="D55" s="233">
        <v>0.1</v>
      </c>
      <c r="E55" s="233">
        <v>0.1</v>
      </c>
      <c r="F55" s="233">
        <v>8.1999999999999993</v>
      </c>
      <c r="G55" s="233">
        <v>35.200000000000003</v>
      </c>
      <c r="H55" s="216">
        <v>200</v>
      </c>
      <c r="I55" s="233">
        <v>0.1</v>
      </c>
      <c r="J55" s="233">
        <v>0.1</v>
      </c>
      <c r="K55" s="233">
        <v>8.1999999999999993</v>
      </c>
      <c r="L55" s="233">
        <v>35.200000000000003</v>
      </c>
      <c r="M55" s="216">
        <v>200</v>
      </c>
      <c r="N55" s="233">
        <v>0.1</v>
      </c>
      <c r="O55" s="233">
        <v>0.1</v>
      </c>
      <c r="P55" s="233">
        <v>8.1999999999999993</v>
      </c>
      <c r="Q55" s="233">
        <v>35.200000000000003</v>
      </c>
    </row>
    <row r="56" spans="1:17" ht="31.5" x14ac:dyDescent="0.25">
      <c r="A56" s="256"/>
      <c r="B56" s="256" t="s">
        <v>200</v>
      </c>
      <c r="C56" s="260">
        <v>30</v>
      </c>
      <c r="D56" s="261">
        <v>2.2000000000000002</v>
      </c>
      <c r="E56" s="261">
        <v>0.3</v>
      </c>
      <c r="F56" s="261">
        <v>13.8</v>
      </c>
      <c r="G56" s="261">
        <v>67.5</v>
      </c>
      <c r="H56" s="260">
        <v>50</v>
      </c>
      <c r="I56" s="261">
        <v>3.7</v>
      </c>
      <c r="J56" s="261">
        <v>0.5</v>
      </c>
      <c r="K56" s="261">
        <v>22.9</v>
      </c>
      <c r="L56" s="261">
        <v>112.5</v>
      </c>
      <c r="M56" s="260">
        <v>50</v>
      </c>
      <c r="N56" s="261">
        <v>3.7</v>
      </c>
      <c r="O56" s="261">
        <v>0.5</v>
      </c>
      <c r="P56" s="261">
        <v>22.9</v>
      </c>
      <c r="Q56" s="261">
        <v>112.5</v>
      </c>
    </row>
    <row r="57" spans="1:17" ht="31.5" x14ac:dyDescent="0.25">
      <c r="A57" s="256"/>
      <c r="B57" s="256" t="s">
        <v>211</v>
      </c>
      <c r="C57" s="273">
        <v>50</v>
      </c>
      <c r="D57" s="274">
        <v>6</v>
      </c>
      <c r="E57" s="289">
        <v>10.6</v>
      </c>
      <c r="F57" s="274">
        <v>28.1</v>
      </c>
      <c r="G57" s="274">
        <v>224.7</v>
      </c>
      <c r="H57" s="273">
        <v>50</v>
      </c>
      <c r="I57" s="274">
        <v>6</v>
      </c>
      <c r="J57" s="289">
        <v>10.6</v>
      </c>
      <c r="K57" s="274">
        <v>28.1</v>
      </c>
      <c r="L57" s="274">
        <v>224.7</v>
      </c>
      <c r="M57" s="273">
        <v>50</v>
      </c>
      <c r="N57" s="274">
        <v>6</v>
      </c>
      <c r="O57" s="289">
        <v>10.6</v>
      </c>
      <c r="P57" s="274">
        <v>28.1</v>
      </c>
      <c r="Q57" s="274">
        <v>224.7</v>
      </c>
    </row>
    <row r="58" spans="1:17" ht="15.75" x14ac:dyDescent="0.25">
      <c r="A58" s="256"/>
      <c r="B58" s="263" t="s">
        <v>175</v>
      </c>
      <c r="C58" s="260">
        <f>SUM(C53:C57)</f>
        <v>540</v>
      </c>
      <c r="D58" s="260">
        <f t="shared" ref="D58:Q58" si="6">SUM(D53:D57)</f>
        <v>15.8</v>
      </c>
      <c r="E58" s="260">
        <f t="shared" si="6"/>
        <v>21.3</v>
      </c>
      <c r="F58" s="260">
        <f t="shared" si="6"/>
        <v>65.800000000000011</v>
      </c>
      <c r="G58" s="260">
        <f t="shared" si="6"/>
        <v>647.20000000000005</v>
      </c>
      <c r="H58" s="260">
        <f t="shared" si="6"/>
        <v>600</v>
      </c>
      <c r="I58" s="260">
        <f t="shared" si="6"/>
        <v>18</v>
      </c>
      <c r="J58" s="260">
        <f t="shared" si="6"/>
        <v>22.5</v>
      </c>
      <c r="K58" s="260">
        <f t="shared" si="6"/>
        <v>79.3</v>
      </c>
      <c r="L58" s="260">
        <f t="shared" si="6"/>
        <v>715.2</v>
      </c>
      <c r="M58" s="260">
        <f t="shared" si="6"/>
        <v>650</v>
      </c>
      <c r="N58" s="260">
        <f t="shared" si="6"/>
        <v>19.899999999999999</v>
      </c>
      <c r="O58" s="260">
        <f t="shared" si="6"/>
        <v>26.5</v>
      </c>
      <c r="P58" s="260">
        <f t="shared" si="6"/>
        <v>82.6</v>
      </c>
      <c r="Q58" s="260">
        <f t="shared" si="6"/>
        <v>800.59999999999991</v>
      </c>
    </row>
    <row r="59" spans="1:17" ht="15.75" x14ac:dyDescent="0.25">
      <c r="A59" s="264"/>
      <c r="B59" s="264" t="s">
        <v>176</v>
      </c>
      <c r="C59" s="265"/>
      <c r="D59" s="266">
        <v>0.14000000000000001</v>
      </c>
      <c r="E59" s="267">
        <v>0.30399999999999999</v>
      </c>
      <c r="F59" s="266">
        <f>(F58*4)/G58</f>
        <v>0.4066749072929543</v>
      </c>
      <c r="G59" s="266">
        <f>G58/2100</f>
        <v>0.30819047619047624</v>
      </c>
      <c r="H59" s="265"/>
      <c r="I59" s="266">
        <v>0.14199999999999999</v>
      </c>
      <c r="J59" s="267">
        <v>0.308</v>
      </c>
      <c r="K59" s="266">
        <v>0.55000000000000004</v>
      </c>
      <c r="L59" s="266">
        <f>L58/2400</f>
        <v>0.29800000000000004</v>
      </c>
      <c r="M59" s="266"/>
      <c r="N59" s="266">
        <v>0.14199999999999999</v>
      </c>
      <c r="O59" s="267">
        <v>0.30099999999999999</v>
      </c>
      <c r="P59" s="266">
        <v>0.55700000000000005</v>
      </c>
      <c r="Q59" s="266">
        <f>Q58/2800</f>
        <v>0.28592857142857142</v>
      </c>
    </row>
    <row r="60" spans="1:17" ht="15.75" x14ac:dyDescent="0.25">
      <c r="A60" s="203"/>
      <c r="B60" s="204"/>
      <c r="C60" s="204"/>
      <c r="D60" s="241"/>
      <c r="E60" s="204"/>
      <c r="F60" s="204"/>
      <c r="G60" s="204"/>
      <c r="H60" s="204"/>
      <c r="I60" s="241"/>
      <c r="J60" s="204"/>
      <c r="K60" s="204"/>
      <c r="L60" s="204"/>
      <c r="M60" s="204"/>
      <c r="N60" s="241"/>
      <c r="O60" s="204"/>
      <c r="P60" s="204"/>
      <c r="Q60" s="229"/>
    </row>
    <row r="61" spans="1:17" ht="15.75" x14ac:dyDescent="0.25">
      <c r="A61" s="203"/>
      <c r="B61" s="203"/>
      <c r="C61" s="203"/>
      <c r="D61" s="203"/>
      <c r="E61" s="203"/>
      <c r="F61" s="203"/>
      <c r="G61" s="203"/>
      <c r="H61" s="203"/>
      <c r="I61" s="203"/>
      <c r="J61" s="203"/>
      <c r="K61" s="203"/>
      <c r="L61" s="203"/>
      <c r="M61" s="203"/>
      <c r="N61" s="203"/>
      <c r="O61" s="203"/>
      <c r="P61" s="203"/>
      <c r="Q61" s="171"/>
    </row>
    <row r="62" spans="1:17" ht="15.75" x14ac:dyDescent="0.25">
      <c r="A62" s="203"/>
      <c r="B62" s="242" t="s">
        <v>191</v>
      </c>
      <c r="C62" s="243"/>
      <c r="D62" s="243"/>
      <c r="E62" s="243"/>
      <c r="F62" s="243"/>
      <c r="G62" s="243"/>
      <c r="H62" s="243"/>
      <c r="I62" s="203"/>
      <c r="J62" s="203"/>
      <c r="K62" s="203"/>
      <c r="L62" s="203"/>
      <c r="M62" s="203"/>
      <c r="N62" s="203"/>
      <c r="O62" s="203"/>
      <c r="P62" s="203"/>
      <c r="Q62" s="171"/>
    </row>
    <row r="63" spans="1:17" ht="15.75" x14ac:dyDescent="0.25">
      <c r="A63" s="203"/>
      <c r="B63" s="244" t="s">
        <v>192</v>
      </c>
      <c r="C63" s="243"/>
      <c r="D63" s="243"/>
      <c r="E63" s="243"/>
      <c r="F63" s="243"/>
      <c r="G63" s="243"/>
      <c r="H63" s="243"/>
      <c r="I63" s="203"/>
      <c r="J63" s="203"/>
      <c r="K63" s="203"/>
      <c r="L63" s="203"/>
      <c r="M63" s="203"/>
      <c r="N63" s="203"/>
      <c r="O63" s="203"/>
      <c r="P63" s="203"/>
      <c r="Q63" s="171"/>
    </row>
    <row r="64" spans="1:17" x14ac:dyDescent="0.25">
      <c r="A64" s="290"/>
      <c r="B64" s="291"/>
      <c r="C64" s="292"/>
      <c r="D64" s="292"/>
      <c r="E64" s="292"/>
      <c r="F64" s="292"/>
      <c r="G64" s="292"/>
      <c r="H64" s="292"/>
      <c r="I64" s="293"/>
      <c r="J64" s="293"/>
      <c r="K64" s="293"/>
      <c r="L64" s="293"/>
      <c r="M64" s="293"/>
      <c r="N64" s="293"/>
      <c r="O64" s="293"/>
      <c r="P64" s="293"/>
      <c r="Q64" s="294"/>
    </row>
    <row r="65" spans="1:17" x14ac:dyDescent="0.25">
      <c r="A65" s="295"/>
      <c r="B65" s="295"/>
      <c r="C65" s="295"/>
      <c r="D65" s="295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</row>
    <row r="66" spans="1:17" x14ac:dyDescent="0.25">
      <c r="A66" s="295"/>
      <c r="B66" s="295"/>
      <c r="C66" s="295"/>
      <c r="D66" s="295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</row>
    <row r="67" spans="1:17" x14ac:dyDescent="0.25">
      <c r="A67" s="295"/>
      <c r="B67" s="295"/>
      <c r="C67" s="295"/>
      <c r="D67" s="295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</row>
    <row r="68" spans="1:17" x14ac:dyDescent="0.25">
      <c r="A68" s="295"/>
      <c r="B68" s="295"/>
      <c r="C68" s="295"/>
      <c r="D68" s="295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</row>
  </sheetData>
  <mergeCells count="5">
    <mergeCell ref="D1:F1"/>
    <mergeCell ref="A5:A6"/>
    <mergeCell ref="C5:G5"/>
    <mergeCell ref="H5:L5"/>
    <mergeCell ref="M5:Q5"/>
  </mergeCells>
  <pageMargins left="0.7" right="0.7" top="0.75" bottom="0.75" header="0.3" footer="0.3"/>
  <pageSetup paperSize="9" orientation="portrait" horizontalDpi="4294967293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6"/>
  <sheetViews>
    <sheetView topLeftCell="A24" zoomScale="93" zoomScaleNormal="93" workbookViewId="0">
      <selection activeCell="B9" sqref="B9"/>
    </sheetView>
  </sheetViews>
  <sheetFormatPr defaultRowHeight="15" x14ac:dyDescent="0.25"/>
  <cols>
    <col min="1" max="1" width="7.85546875" style="249" customWidth="1"/>
    <col min="2" max="2" width="20.140625" style="249" customWidth="1"/>
    <col min="3" max="3" width="9.5703125" style="249" customWidth="1"/>
    <col min="4" max="4" width="8.140625" style="249" customWidth="1"/>
    <col min="5" max="5" width="7.85546875" style="249" customWidth="1"/>
    <col min="6" max="6" width="7.42578125" style="249" customWidth="1"/>
    <col min="7" max="7" width="9.5703125" style="249" customWidth="1"/>
    <col min="8" max="8" width="9.28515625" style="249" customWidth="1"/>
    <col min="9" max="9" width="8.42578125" style="249" customWidth="1"/>
    <col min="10" max="10" width="9.28515625" style="249" customWidth="1"/>
    <col min="11" max="11" width="10.28515625" style="249" customWidth="1"/>
    <col min="12" max="12" width="9.28515625" style="249" customWidth="1"/>
    <col min="13" max="13" width="9.5703125" style="249" customWidth="1"/>
    <col min="14" max="14" width="7.42578125" style="249" customWidth="1"/>
    <col min="15" max="15" width="7.85546875" style="249" customWidth="1"/>
    <col min="16" max="16" width="8.42578125" style="249" customWidth="1"/>
    <col min="17" max="17" width="9.140625" style="249" customWidth="1"/>
    <col min="18" max="16384" width="9.140625" style="249"/>
  </cols>
  <sheetData>
    <row r="1" spans="1:22" s="174" customFormat="1" ht="19.5" customHeight="1" x14ac:dyDescent="0.25">
      <c r="A1" s="171"/>
      <c r="B1" s="172" t="s">
        <v>193</v>
      </c>
      <c r="C1" s="173"/>
      <c r="D1" s="528"/>
      <c r="E1" s="528"/>
      <c r="F1" s="528"/>
      <c r="G1" s="171"/>
      <c r="H1" s="171"/>
      <c r="I1" s="171"/>
      <c r="J1" s="171"/>
      <c r="K1" s="171"/>
      <c r="L1" s="171"/>
      <c r="M1" s="171"/>
      <c r="N1" s="171"/>
      <c r="O1" s="171"/>
      <c r="P1" s="171"/>
      <c r="Q1" s="171"/>
      <c r="R1" s="248"/>
      <c r="S1" s="248"/>
      <c r="T1" s="248"/>
      <c r="U1" s="248"/>
      <c r="V1" s="248"/>
    </row>
    <row r="2" spans="1:22" s="174" customFormat="1" ht="15.75" x14ac:dyDescent="0.25">
      <c r="A2" s="171"/>
      <c r="B2" s="171"/>
      <c r="C2" s="171"/>
      <c r="D2" s="171"/>
      <c r="E2" s="173"/>
      <c r="F2" s="173"/>
      <c r="G2" s="173"/>
      <c r="H2" s="173"/>
      <c r="I2" s="173"/>
      <c r="J2" s="173"/>
      <c r="K2" s="171"/>
      <c r="L2" s="171"/>
      <c r="M2" s="171"/>
      <c r="N2" s="171"/>
      <c r="O2" s="171"/>
      <c r="P2" s="171"/>
      <c r="Q2" s="171"/>
      <c r="R2" s="248"/>
      <c r="S2" s="248"/>
      <c r="T2" s="248"/>
      <c r="U2" s="248"/>
      <c r="V2" s="248"/>
    </row>
    <row r="3" spans="1:22" ht="15.75" x14ac:dyDescent="0.25">
      <c r="A3" s="171"/>
      <c r="B3" s="172"/>
      <c r="C3" s="171"/>
      <c r="D3" s="173"/>
      <c r="E3" s="173"/>
      <c r="F3" s="173"/>
      <c r="G3" s="173"/>
      <c r="H3" s="173"/>
      <c r="I3" s="173"/>
      <c r="J3" s="173"/>
      <c r="K3" s="173"/>
      <c r="L3" s="173"/>
      <c r="M3" s="173"/>
      <c r="N3" s="173"/>
      <c r="O3" s="173"/>
      <c r="P3" s="173"/>
      <c r="Q3" s="171"/>
      <c r="R3" s="248"/>
      <c r="S3" s="248"/>
      <c r="T3" s="295"/>
      <c r="U3" s="295"/>
      <c r="V3" s="295"/>
    </row>
    <row r="4" spans="1:22" ht="15.75" x14ac:dyDescent="0.25">
      <c r="A4" s="171"/>
      <c r="B4" s="172" t="s">
        <v>212</v>
      </c>
      <c r="C4" s="171"/>
      <c r="D4" s="171"/>
      <c r="E4" s="171"/>
      <c r="F4" s="171"/>
      <c r="G4" s="171"/>
      <c r="H4" s="171"/>
      <c r="I4" s="171"/>
      <c r="J4" s="171"/>
      <c r="K4" s="171"/>
      <c r="L4" s="171"/>
      <c r="M4" s="171"/>
      <c r="N4" s="171"/>
      <c r="O4" s="171"/>
      <c r="P4" s="171"/>
      <c r="Q4" s="171"/>
      <c r="R4" s="248"/>
      <c r="S4" s="248"/>
      <c r="T4" s="295"/>
      <c r="U4" s="295"/>
      <c r="V4" s="295"/>
    </row>
    <row r="5" spans="1:22" ht="15.75" x14ac:dyDescent="0.25">
      <c r="A5" s="529" t="s">
        <v>163</v>
      </c>
      <c r="B5" s="175"/>
      <c r="C5" s="531" t="s">
        <v>164</v>
      </c>
      <c r="D5" s="532"/>
      <c r="E5" s="532"/>
      <c r="F5" s="532"/>
      <c r="G5" s="533"/>
      <c r="H5" s="531" t="s">
        <v>165</v>
      </c>
      <c r="I5" s="532"/>
      <c r="J5" s="532"/>
      <c r="K5" s="532"/>
      <c r="L5" s="533"/>
      <c r="M5" s="531" t="s">
        <v>166</v>
      </c>
      <c r="N5" s="532"/>
      <c r="O5" s="532"/>
      <c r="P5" s="532"/>
      <c r="Q5" s="533"/>
      <c r="R5" s="246"/>
      <c r="S5" s="246"/>
      <c r="T5" s="295"/>
      <c r="U5" s="295"/>
      <c r="V5" s="295"/>
    </row>
    <row r="6" spans="1:22" ht="27.95" customHeight="1" x14ac:dyDescent="0.25">
      <c r="A6" s="530"/>
      <c r="B6" s="296" t="s">
        <v>167</v>
      </c>
      <c r="C6" s="297" t="s">
        <v>168</v>
      </c>
      <c r="D6" s="178" t="s">
        <v>169</v>
      </c>
      <c r="E6" s="178" t="s">
        <v>170</v>
      </c>
      <c r="F6" s="178" t="s">
        <v>171</v>
      </c>
      <c r="G6" s="178" t="s">
        <v>172</v>
      </c>
      <c r="H6" s="297" t="s">
        <v>168</v>
      </c>
      <c r="I6" s="178" t="s">
        <v>169</v>
      </c>
      <c r="J6" s="178" t="s">
        <v>170</v>
      </c>
      <c r="K6" s="178" t="s">
        <v>171</v>
      </c>
      <c r="L6" s="178" t="s">
        <v>172</v>
      </c>
      <c r="M6" s="297" t="s">
        <v>168</v>
      </c>
      <c r="N6" s="178" t="s">
        <v>169</v>
      </c>
      <c r="O6" s="178" t="s">
        <v>170</v>
      </c>
      <c r="P6" s="178" t="s">
        <v>171</v>
      </c>
      <c r="Q6" s="178" t="s">
        <v>172</v>
      </c>
      <c r="R6" s="246"/>
      <c r="S6" s="246"/>
      <c r="T6" s="295"/>
      <c r="U6" s="295"/>
      <c r="V6" s="295"/>
    </row>
    <row r="7" spans="1:22" ht="15.75" x14ac:dyDescent="0.25">
      <c r="A7" s="179">
        <v>1</v>
      </c>
      <c r="B7" s="179">
        <v>2</v>
      </c>
      <c r="C7" s="179">
        <v>3</v>
      </c>
      <c r="D7" s="179">
        <v>4</v>
      </c>
      <c r="E7" s="179">
        <v>5</v>
      </c>
      <c r="F7" s="179">
        <v>6</v>
      </c>
      <c r="G7" s="179">
        <v>7</v>
      </c>
      <c r="H7" s="179">
        <v>8</v>
      </c>
      <c r="I7" s="179">
        <v>9</v>
      </c>
      <c r="J7" s="179">
        <v>10</v>
      </c>
      <c r="K7" s="179">
        <v>11</v>
      </c>
      <c r="L7" s="179">
        <v>12</v>
      </c>
      <c r="M7" s="179">
        <v>13</v>
      </c>
      <c r="N7" s="179">
        <v>14</v>
      </c>
      <c r="O7" s="179">
        <v>15</v>
      </c>
      <c r="P7" s="179">
        <v>16</v>
      </c>
      <c r="Q7" s="180">
        <v>17</v>
      </c>
      <c r="R7" s="298"/>
      <c r="S7" s="298"/>
      <c r="T7" s="295"/>
      <c r="U7" s="295"/>
      <c r="V7" s="295"/>
    </row>
    <row r="8" spans="1:22" ht="39.6" customHeight="1" x14ac:dyDescent="0.3">
      <c r="A8" s="182"/>
      <c r="B8" s="186" t="s">
        <v>213</v>
      </c>
      <c r="C8" s="210">
        <v>60</v>
      </c>
      <c r="D8" s="185">
        <v>1.55</v>
      </c>
      <c r="E8" s="185">
        <v>7</v>
      </c>
      <c r="F8" s="185">
        <v>3</v>
      </c>
      <c r="G8" s="185">
        <v>80</v>
      </c>
      <c r="H8" s="210">
        <v>80</v>
      </c>
      <c r="I8" s="185">
        <v>2.5</v>
      </c>
      <c r="J8" s="185">
        <v>9.32</v>
      </c>
      <c r="K8" s="185">
        <v>3.77</v>
      </c>
      <c r="L8" s="185">
        <v>107.75</v>
      </c>
      <c r="M8" s="210">
        <v>100</v>
      </c>
      <c r="N8" s="185">
        <v>2.81</v>
      </c>
      <c r="O8" s="185">
        <v>11.74</v>
      </c>
      <c r="P8" s="185">
        <v>4.7</v>
      </c>
      <c r="Q8" s="185">
        <v>134.33000000000001</v>
      </c>
      <c r="R8" s="248"/>
      <c r="S8" s="248"/>
      <c r="T8" s="295"/>
      <c r="U8" s="295"/>
      <c r="V8" s="295"/>
    </row>
    <row r="9" spans="1:22" ht="15.75" customHeight="1" x14ac:dyDescent="0.25">
      <c r="A9" s="182"/>
      <c r="B9" s="189" t="s">
        <v>158</v>
      </c>
      <c r="C9" s="299">
        <v>200</v>
      </c>
      <c r="D9" s="218">
        <v>24.5</v>
      </c>
      <c r="E9" s="218">
        <v>5.5</v>
      </c>
      <c r="F9" s="218">
        <v>45.3</v>
      </c>
      <c r="G9" s="218">
        <v>335.6</v>
      </c>
      <c r="H9" s="299">
        <v>220</v>
      </c>
      <c r="I9" s="218">
        <v>27.1</v>
      </c>
      <c r="J9" s="218">
        <v>6.7</v>
      </c>
      <c r="K9" s="218">
        <v>48.9</v>
      </c>
      <c r="L9" s="218">
        <v>372.3</v>
      </c>
      <c r="M9" s="299">
        <v>250</v>
      </c>
      <c r="N9" s="218">
        <v>31.1</v>
      </c>
      <c r="O9" s="218">
        <v>7.6</v>
      </c>
      <c r="P9" s="218">
        <v>55.3</v>
      </c>
      <c r="Q9" s="218">
        <v>422</v>
      </c>
      <c r="R9" s="248"/>
      <c r="S9" s="248"/>
      <c r="T9" s="295"/>
      <c r="U9" s="295"/>
      <c r="V9" s="295"/>
    </row>
    <row r="10" spans="1:22" ht="18.75" x14ac:dyDescent="0.25">
      <c r="A10" s="232"/>
      <c r="B10" s="300" t="s">
        <v>50</v>
      </c>
      <c r="C10" s="237">
        <v>200</v>
      </c>
      <c r="D10" s="238">
        <v>0.3</v>
      </c>
      <c r="E10" s="238">
        <v>0.1</v>
      </c>
      <c r="F10" s="238">
        <v>15.6</v>
      </c>
      <c r="G10" s="238">
        <v>68.5</v>
      </c>
      <c r="H10" s="237">
        <v>200</v>
      </c>
      <c r="I10" s="238">
        <v>0.3</v>
      </c>
      <c r="J10" s="238">
        <v>0.1</v>
      </c>
      <c r="K10" s="238">
        <v>15.6</v>
      </c>
      <c r="L10" s="238">
        <v>68.5</v>
      </c>
      <c r="M10" s="237">
        <v>200</v>
      </c>
      <c r="N10" s="238">
        <v>0.3</v>
      </c>
      <c r="O10" s="238">
        <v>0.1</v>
      </c>
      <c r="P10" s="238">
        <v>15.6</v>
      </c>
      <c r="Q10" s="238">
        <v>68.5</v>
      </c>
      <c r="R10" s="248"/>
      <c r="S10" s="248"/>
      <c r="T10" s="295"/>
      <c r="U10" s="295"/>
      <c r="V10" s="295"/>
    </row>
    <row r="11" spans="1:22" ht="47.25" x14ac:dyDescent="0.25">
      <c r="A11" s="186"/>
      <c r="B11" s="186" t="s">
        <v>214</v>
      </c>
      <c r="C11" s="192">
        <v>30</v>
      </c>
      <c r="D11" s="193">
        <v>2.2000000000000002</v>
      </c>
      <c r="E11" s="193">
        <v>0.3</v>
      </c>
      <c r="F11" s="193">
        <v>13.8</v>
      </c>
      <c r="G11" s="193">
        <v>67.5</v>
      </c>
      <c r="H11" s="192">
        <v>50</v>
      </c>
      <c r="I11" s="193">
        <v>3</v>
      </c>
      <c r="J11" s="193">
        <v>0.4</v>
      </c>
      <c r="K11" s="193">
        <v>18.3</v>
      </c>
      <c r="L11" s="193">
        <v>90</v>
      </c>
      <c r="M11" s="192">
        <v>50</v>
      </c>
      <c r="N11" s="193">
        <v>3</v>
      </c>
      <c r="O11" s="193">
        <v>0.4</v>
      </c>
      <c r="P11" s="193">
        <v>18.3</v>
      </c>
      <c r="Q11" s="193">
        <v>90</v>
      </c>
      <c r="R11" s="248"/>
      <c r="S11" s="248"/>
      <c r="T11" s="295"/>
      <c r="U11" s="295"/>
      <c r="V11" s="295"/>
    </row>
    <row r="12" spans="1:22" ht="15.75" x14ac:dyDescent="0.25">
      <c r="A12" s="186"/>
      <c r="B12" s="194" t="s">
        <v>175</v>
      </c>
      <c r="C12" s="187">
        <f t="shared" ref="C12:Q12" si="0">SUM(C8:C11)</f>
        <v>490</v>
      </c>
      <c r="D12" s="187">
        <f t="shared" si="0"/>
        <v>28.55</v>
      </c>
      <c r="E12" s="187">
        <f t="shared" si="0"/>
        <v>12.9</v>
      </c>
      <c r="F12" s="187">
        <f t="shared" si="0"/>
        <v>77.7</v>
      </c>
      <c r="G12" s="187">
        <f t="shared" si="0"/>
        <v>551.6</v>
      </c>
      <c r="H12" s="187">
        <f t="shared" si="0"/>
        <v>550</v>
      </c>
      <c r="I12" s="187">
        <f t="shared" si="0"/>
        <v>32.900000000000006</v>
      </c>
      <c r="J12" s="187">
        <f t="shared" si="0"/>
        <v>16.52</v>
      </c>
      <c r="K12" s="187">
        <f t="shared" si="0"/>
        <v>86.57</v>
      </c>
      <c r="L12" s="187">
        <f t="shared" si="0"/>
        <v>638.54999999999995</v>
      </c>
      <c r="M12" s="187">
        <f t="shared" si="0"/>
        <v>600</v>
      </c>
      <c r="N12" s="187">
        <f t="shared" si="0"/>
        <v>37.21</v>
      </c>
      <c r="O12" s="187">
        <f t="shared" si="0"/>
        <v>19.84</v>
      </c>
      <c r="P12" s="187">
        <f t="shared" si="0"/>
        <v>93.899999999999991</v>
      </c>
      <c r="Q12" s="187">
        <f t="shared" si="0"/>
        <v>714.83</v>
      </c>
      <c r="R12" s="248"/>
      <c r="S12" s="248"/>
      <c r="T12" s="295"/>
      <c r="U12" s="295"/>
      <c r="V12" s="295"/>
    </row>
    <row r="13" spans="1:22" ht="15.75" x14ac:dyDescent="0.25">
      <c r="A13" s="195"/>
      <c r="B13" s="195" t="s">
        <v>176</v>
      </c>
      <c r="C13" s="196"/>
      <c r="D13" s="197">
        <v>0.16</v>
      </c>
      <c r="E13" s="197">
        <v>0.28999999999999998</v>
      </c>
      <c r="F13" s="197">
        <v>0.55000000000000004</v>
      </c>
      <c r="G13" s="197">
        <f>G12/2100</f>
        <v>0.26266666666666666</v>
      </c>
      <c r="H13" s="197"/>
      <c r="I13" s="197">
        <v>0.158</v>
      </c>
      <c r="J13" s="197">
        <v>0.309</v>
      </c>
      <c r="K13" s="197">
        <v>0.53300000000000003</v>
      </c>
      <c r="L13" s="197">
        <f>L12/2400</f>
        <v>0.26606249999999998</v>
      </c>
      <c r="M13" s="197"/>
      <c r="N13" s="197">
        <v>0.14699999999999999</v>
      </c>
      <c r="O13" s="197">
        <v>0.30099999999999999</v>
      </c>
      <c r="P13" s="197">
        <v>0.55200000000000005</v>
      </c>
      <c r="Q13" s="301">
        <f>Q12/2800</f>
        <v>0.25529642857142859</v>
      </c>
      <c r="R13" s="302"/>
      <c r="S13" s="302"/>
      <c r="T13" s="295"/>
      <c r="U13" s="295"/>
      <c r="V13" s="295"/>
    </row>
    <row r="14" spans="1:22" ht="15.75" x14ac:dyDescent="0.25">
      <c r="A14" s="199"/>
      <c r="B14" s="199"/>
      <c r="C14" s="200"/>
      <c r="D14" s="201"/>
      <c r="E14" s="201"/>
      <c r="F14" s="201"/>
      <c r="G14" s="201"/>
      <c r="H14" s="200"/>
      <c r="I14" s="201"/>
      <c r="J14" s="201"/>
      <c r="K14" s="201"/>
      <c r="L14" s="201"/>
      <c r="M14" s="200"/>
      <c r="N14" s="201"/>
      <c r="O14" s="201"/>
      <c r="P14" s="201"/>
      <c r="Q14" s="202"/>
      <c r="R14" s="302"/>
      <c r="S14" s="302"/>
      <c r="T14" s="295"/>
      <c r="U14" s="295"/>
      <c r="V14" s="295"/>
    </row>
    <row r="15" spans="1:22" ht="15.75" x14ac:dyDescent="0.25">
      <c r="A15" s="203"/>
      <c r="B15" s="199"/>
      <c r="C15" s="204"/>
      <c r="D15" s="204"/>
      <c r="E15" s="204"/>
      <c r="F15" s="204"/>
      <c r="G15" s="204"/>
      <c r="H15" s="204"/>
      <c r="I15" s="201"/>
      <c r="J15" s="201"/>
      <c r="K15" s="201"/>
      <c r="L15" s="201"/>
      <c r="M15" s="204"/>
      <c r="N15" s="201"/>
      <c r="O15" s="201"/>
      <c r="P15" s="201"/>
      <c r="Q15" s="202"/>
      <c r="R15" s="248"/>
      <c r="S15" s="248"/>
      <c r="T15" s="295"/>
      <c r="U15" s="295"/>
      <c r="V15" s="295"/>
    </row>
    <row r="16" spans="1:22" ht="15.75" x14ac:dyDescent="0.25">
      <c r="A16" s="203"/>
      <c r="B16" s="205" t="s">
        <v>215</v>
      </c>
      <c r="C16" s="204"/>
      <c r="D16" s="204"/>
      <c r="E16" s="204"/>
      <c r="F16" s="204"/>
      <c r="G16" s="200"/>
      <c r="H16" s="204"/>
      <c r="I16" s="204"/>
      <c r="J16" s="204"/>
      <c r="K16" s="204"/>
      <c r="L16" s="200"/>
      <c r="M16" s="204"/>
      <c r="N16" s="204"/>
      <c r="O16" s="204"/>
      <c r="P16" s="204"/>
      <c r="Q16" s="206"/>
      <c r="R16" s="248"/>
      <c r="S16" s="248"/>
      <c r="T16" s="295"/>
      <c r="U16" s="295"/>
      <c r="V16" s="295"/>
    </row>
    <row r="17" spans="1:22" ht="15.75" x14ac:dyDescent="0.25">
      <c r="A17" s="187">
        <v>1</v>
      </c>
      <c r="B17" s="187">
        <v>2</v>
      </c>
      <c r="C17" s="187">
        <v>3</v>
      </c>
      <c r="D17" s="187">
        <v>4</v>
      </c>
      <c r="E17" s="187">
        <v>5</v>
      </c>
      <c r="F17" s="187">
        <v>6</v>
      </c>
      <c r="G17" s="187">
        <v>7</v>
      </c>
      <c r="H17" s="187">
        <v>8</v>
      </c>
      <c r="I17" s="187">
        <v>9</v>
      </c>
      <c r="J17" s="187">
        <v>10</v>
      </c>
      <c r="K17" s="187">
        <v>11</v>
      </c>
      <c r="L17" s="187">
        <v>12</v>
      </c>
      <c r="M17" s="187">
        <v>13</v>
      </c>
      <c r="N17" s="187">
        <v>14</v>
      </c>
      <c r="O17" s="187">
        <v>15</v>
      </c>
      <c r="P17" s="187">
        <v>16</v>
      </c>
      <c r="Q17" s="207">
        <v>17</v>
      </c>
      <c r="R17" s="303"/>
      <c r="S17" s="303"/>
      <c r="T17" s="295"/>
      <c r="U17" s="295"/>
      <c r="V17" s="295"/>
    </row>
    <row r="18" spans="1:22" ht="15.75" x14ac:dyDescent="0.25">
      <c r="A18" s="182"/>
      <c r="B18" s="186" t="s">
        <v>94</v>
      </c>
      <c r="C18" s="187">
        <v>20</v>
      </c>
      <c r="D18" s="188">
        <v>0.5</v>
      </c>
      <c r="E18" s="188">
        <v>3.7</v>
      </c>
      <c r="F18" s="188">
        <v>1.8</v>
      </c>
      <c r="G18" s="188">
        <v>42.1</v>
      </c>
      <c r="H18" s="187">
        <v>20</v>
      </c>
      <c r="I18" s="188">
        <v>0.5</v>
      </c>
      <c r="J18" s="188">
        <v>3.7</v>
      </c>
      <c r="K18" s="188">
        <v>1.8</v>
      </c>
      <c r="L18" s="188">
        <v>42.1</v>
      </c>
      <c r="M18" s="187">
        <v>20</v>
      </c>
      <c r="N18" s="188">
        <v>0.5</v>
      </c>
      <c r="O18" s="188">
        <v>3.7</v>
      </c>
      <c r="P18" s="188">
        <v>1.8</v>
      </c>
      <c r="Q18" s="188">
        <v>42.1</v>
      </c>
      <c r="R18" s="248"/>
      <c r="S18" s="248"/>
      <c r="T18" s="295"/>
      <c r="U18" s="295"/>
      <c r="V18" s="295"/>
    </row>
    <row r="19" spans="1:22" ht="47.25" x14ac:dyDescent="0.25">
      <c r="A19" s="182"/>
      <c r="B19" s="186" t="s">
        <v>145</v>
      </c>
      <c r="C19" s="278">
        <v>130</v>
      </c>
      <c r="D19" s="283">
        <v>3</v>
      </c>
      <c r="E19" s="283">
        <v>2.8</v>
      </c>
      <c r="F19" s="283">
        <v>24.02</v>
      </c>
      <c r="G19" s="283">
        <v>220.12</v>
      </c>
      <c r="H19" s="278">
        <v>150</v>
      </c>
      <c r="I19" s="283">
        <v>3.7</v>
      </c>
      <c r="J19" s="283">
        <v>4.4000000000000004</v>
      </c>
      <c r="K19" s="283">
        <v>30</v>
      </c>
      <c r="L19" s="283">
        <v>250.5</v>
      </c>
      <c r="M19" s="278">
        <v>180</v>
      </c>
      <c r="N19" s="283">
        <v>4.4000000000000004</v>
      </c>
      <c r="O19" s="283">
        <v>5.9</v>
      </c>
      <c r="P19" s="283">
        <v>35.200000000000003</v>
      </c>
      <c r="Q19" s="283">
        <v>291.39999999999998</v>
      </c>
      <c r="R19" s="248"/>
      <c r="S19" s="248"/>
      <c r="T19" s="295"/>
      <c r="U19" s="295"/>
      <c r="V19" s="295"/>
    </row>
    <row r="20" spans="1:22" ht="32.25" x14ac:dyDescent="0.3">
      <c r="A20" s="186"/>
      <c r="B20" s="186" t="s">
        <v>178</v>
      </c>
      <c r="C20" s="210">
        <v>70</v>
      </c>
      <c r="D20" s="185">
        <v>18.829999999999998</v>
      </c>
      <c r="E20" s="185">
        <v>3.04</v>
      </c>
      <c r="F20" s="185">
        <v>3.76</v>
      </c>
      <c r="G20" s="185">
        <v>118.63</v>
      </c>
      <c r="H20" s="210">
        <v>90</v>
      </c>
      <c r="I20" s="185">
        <v>21.49</v>
      </c>
      <c r="J20" s="185">
        <v>4.17</v>
      </c>
      <c r="K20" s="185">
        <v>6.38</v>
      </c>
      <c r="L20" s="185">
        <v>150.19</v>
      </c>
      <c r="M20" s="210">
        <v>100</v>
      </c>
      <c r="N20" s="185">
        <v>23.96</v>
      </c>
      <c r="O20" s="185">
        <v>4.28</v>
      </c>
      <c r="P20" s="185">
        <v>7.97</v>
      </c>
      <c r="Q20" s="185">
        <v>167.65</v>
      </c>
      <c r="R20" s="248"/>
      <c r="S20" s="248"/>
      <c r="T20" s="295"/>
      <c r="U20" s="295"/>
      <c r="V20" s="295"/>
    </row>
    <row r="21" spans="1:22" ht="47.25" x14ac:dyDescent="0.25">
      <c r="A21" s="186"/>
      <c r="B21" s="186" t="s">
        <v>43</v>
      </c>
      <c r="C21" s="213">
        <v>200</v>
      </c>
      <c r="D21" s="214">
        <v>0.3</v>
      </c>
      <c r="E21" s="214">
        <v>0.4</v>
      </c>
      <c r="F21" s="214">
        <v>15.6</v>
      </c>
      <c r="G21" s="214">
        <v>68.5</v>
      </c>
      <c r="H21" s="213">
        <v>200</v>
      </c>
      <c r="I21" s="214">
        <v>0.3</v>
      </c>
      <c r="J21" s="214">
        <v>0.4</v>
      </c>
      <c r="K21" s="214">
        <v>15.6</v>
      </c>
      <c r="L21" s="214">
        <v>68.5</v>
      </c>
      <c r="M21" s="213">
        <v>200</v>
      </c>
      <c r="N21" s="214">
        <v>0.3</v>
      </c>
      <c r="O21" s="214">
        <v>0.4</v>
      </c>
      <c r="P21" s="214">
        <v>15.6</v>
      </c>
      <c r="Q21" s="214">
        <v>68.5</v>
      </c>
      <c r="R21" s="248"/>
      <c r="S21" s="248"/>
      <c r="T21" s="295"/>
      <c r="U21" s="295"/>
      <c r="V21" s="295"/>
    </row>
    <row r="22" spans="1:22" ht="15.75" x14ac:dyDescent="0.25">
      <c r="A22" s="186"/>
      <c r="B22" s="186" t="s">
        <v>51</v>
      </c>
      <c r="C22" s="260">
        <v>120</v>
      </c>
      <c r="D22" s="261">
        <v>0.38</v>
      </c>
      <c r="E22" s="262">
        <v>0.05</v>
      </c>
      <c r="F22" s="261">
        <v>15.84</v>
      </c>
      <c r="G22" s="261">
        <v>67.2</v>
      </c>
      <c r="H22" s="260">
        <v>120</v>
      </c>
      <c r="I22" s="261">
        <v>0.38</v>
      </c>
      <c r="J22" s="262">
        <v>0.05</v>
      </c>
      <c r="K22" s="261">
        <v>15.84</v>
      </c>
      <c r="L22" s="261">
        <v>67.2</v>
      </c>
      <c r="M22" s="260">
        <v>120</v>
      </c>
      <c r="N22" s="261">
        <v>0.38</v>
      </c>
      <c r="O22" s="262">
        <v>0.05</v>
      </c>
      <c r="P22" s="261">
        <v>15.84</v>
      </c>
      <c r="Q22" s="261">
        <v>67.2</v>
      </c>
      <c r="R22" s="248"/>
      <c r="S22" s="248"/>
      <c r="T22" s="295"/>
      <c r="U22" s="295"/>
      <c r="V22" s="295"/>
    </row>
    <row r="23" spans="1:22" ht="47.25" x14ac:dyDescent="0.25">
      <c r="A23" s="186"/>
      <c r="B23" s="186" t="s">
        <v>214</v>
      </c>
      <c r="C23" s="192">
        <v>30</v>
      </c>
      <c r="D23" s="193">
        <v>2.2000000000000002</v>
      </c>
      <c r="E23" s="193">
        <v>0.3</v>
      </c>
      <c r="F23" s="193">
        <v>13.8</v>
      </c>
      <c r="G23" s="193">
        <v>67.5</v>
      </c>
      <c r="H23" s="192">
        <v>50</v>
      </c>
      <c r="I23" s="193">
        <v>3</v>
      </c>
      <c r="J23" s="193">
        <v>0.4</v>
      </c>
      <c r="K23" s="193">
        <v>18.3</v>
      </c>
      <c r="L23" s="193">
        <v>90</v>
      </c>
      <c r="M23" s="192">
        <v>50</v>
      </c>
      <c r="N23" s="193">
        <v>3</v>
      </c>
      <c r="O23" s="193">
        <v>0.4</v>
      </c>
      <c r="P23" s="193">
        <v>18.3</v>
      </c>
      <c r="Q23" s="193">
        <v>90</v>
      </c>
      <c r="R23" s="248"/>
      <c r="S23" s="248"/>
      <c r="T23" s="295"/>
      <c r="U23" s="295"/>
      <c r="V23" s="295"/>
    </row>
    <row r="24" spans="1:22" ht="15.75" x14ac:dyDescent="0.25">
      <c r="A24" s="186"/>
      <c r="B24" s="194" t="s">
        <v>175</v>
      </c>
      <c r="C24" s="194">
        <f>SUM(C8:C23)</f>
        <v>1553</v>
      </c>
      <c r="D24" s="304">
        <f>SUM(D18:D23)</f>
        <v>25.209999999999997</v>
      </c>
      <c r="E24" s="304">
        <f t="shared" ref="E24:Q24" si="1">SUM(E18:E23)</f>
        <v>10.290000000000001</v>
      </c>
      <c r="F24" s="304">
        <f t="shared" si="1"/>
        <v>74.819999999999993</v>
      </c>
      <c r="G24" s="304">
        <f t="shared" si="1"/>
        <v>584.05000000000007</v>
      </c>
      <c r="H24" s="304">
        <f t="shared" si="1"/>
        <v>630</v>
      </c>
      <c r="I24" s="304">
        <f t="shared" si="1"/>
        <v>29.369999999999997</v>
      </c>
      <c r="J24" s="304">
        <f t="shared" si="1"/>
        <v>13.120000000000003</v>
      </c>
      <c r="K24" s="304">
        <f t="shared" si="1"/>
        <v>87.92</v>
      </c>
      <c r="L24" s="304">
        <f t="shared" si="1"/>
        <v>668.49</v>
      </c>
      <c r="M24" s="304">
        <f t="shared" si="1"/>
        <v>670</v>
      </c>
      <c r="N24" s="304">
        <f t="shared" si="1"/>
        <v>32.54</v>
      </c>
      <c r="O24" s="304">
        <f t="shared" si="1"/>
        <v>14.730000000000004</v>
      </c>
      <c r="P24" s="304">
        <f t="shared" si="1"/>
        <v>94.71</v>
      </c>
      <c r="Q24" s="304">
        <f t="shared" si="1"/>
        <v>726.85</v>
      </c>
      <c r="R24" s="248"/>
      <c r="S24" s="248"/>
      <c r="T24" s="295"/>
      <c r="U24" s="295"/>
      <c r="V24" s="295"/>
    </row>
    <row r="25" spans="1:22" ht="15.75" x14ac:dyDescent="0.25">
      <c r="A25" s="195"/>
      <c r="B25" s="195" t="s">
        <v>176</v>
      </c>
      <c r="C25" s="195"/>
      <c r="D25" s="197">
        <v>0.12</v>
      </c>
      <c r="E25" s="197">
        <v>0.31</v>
      </c>
      <c r="F25" s="197">
        <v>0.56999999999999995</v>
      </c>
      <c r="G25" s="197">
        <f>G24/2100</f>
        <v>0.27811904761904765</v>
      </c>
      <c r="H25" s="195"/>
      <c r="I25" s="197">
        <v>0.126</v>
      </c>
      <c r="J25" s="197">
        <v>0.30599999999999999</v>
      </c>
      <c r="K25" s="197">
        <v>0.56799999999999995</v>
      </c>
      <c r="L25" s="197">
        <f>L24/2400</f>
        <v>0.27853749999999999</v>
      </c>
      <c r="M25" s="195"/>
      <c r="N25" s="197">
        <v>0.124</v>
      </c>
      <c r="O25" s="197">
        <v>0.29499999999999998</v>
      </c>
      <c r="P25" s="197">
        <v>0.58099999999999996</v>
      </c>
      <c r="Q25" s="197">
        <f>Q24/2800</f>
        <v>0.25958928571428574</v>
      </c>
      <c r="R25" s="302"/>
      <c r="S25" s="302"/>
      <c r="T25" s="295"/>
      <c r="U25" s="295"/>
      <c r="V25" s="295"/>
    </row>
    <row r="26" spans="1:22" ht="15.75" x14ac:dyDescent="0.25">
      <c r="A26" s="199"/>
      <c r="B26" s="199"/>
      <c r="C26" s="199"/>
      <c r="D26" s="201"/>
      <c r="E26" s="201"/>
      <c r="F26" s="201"/>
      <c r="G26" s="201"/>
      <c r="H26" s="199"/>
      <c r="I26" s="201"/>
      <c r="J26" s="201"/>
      <c r="K26" s="201"/>
      <c r="L26" s="201"/>
      <c r="M26" s="199"/>
      <c r="N26" s="201"/>
      <c r="O26" s="201"/>
      <c r="P26" s="201"/>
      <c r="Q26" s="202"/>
      <c r="R26" s="302"/>
      <c r="S26" s="302"/>
      <c r="T26" s="295"/>
      <c r="U26" s="295"/>
      <c r="V26" s="295"/>
    </row>
    <row r="27" spans="1:22" ht="15.75" x14ac:dyDescent="0.25">
      <c r="A27" s="199"/>
      <c r="B27" s="199"/>
      <c r="C27" s="203"/>
      <c r="D27" s="203"/>
      <c r="E27" s="203"/>
      <c r="F27" s="203"/>
      <c r="G27" s="203"/>
      <c r="H27" s="203"/>
      <c r="I27" s="201"/>
      <c r="J27" s="201"/>
      <c r="K27" s="201"/>
      <c r="L27" s="201"/>
      <c r="M27" s="199"/>
      <c r="N27" s="201"/>
      <c r="O27" s="201"/>
      <c r="P27" s="201"/>
      <c r="Q27" s="202"/>
      <c r="R27" s="302"/>
      <c r="S27" s="302"/>
      <c r="T27" s="295"/>
      <c r="U27" s="295"/>
      <c r="V27" s="295"/>
    </row>
    <row r="28" spans="1:22" ht="15.75" x14ac:dyDescent="0.25">
      <c r="A28" s="203"/>
      <c r="B28" s="205" t="s">
        <v>216</v>
      </c>
      <c r="C28" s="203"/>
      <c r="D28" s="203"/>
      <c r="E28" s="203"/>
      <c r="F28" s="203"/>
      <c r="G28" s="203"/>
      <c r="H28" s="203"/>
      <c r="I28" s="203"/>
      <c r="J28" s="203"/>
      <c r="K28" s="203"/>
      <c r="L28" s="203"/>
      <c r="M28" s="203"/>
      <c r="N28" s="203"/>
      <c r="O28" s="203"/>
      <c r="P28" s="203"/>
      <c r="Q28" s="171"/>
      <c r="R28" s="248"/>
      <c r="S28" s="248"/>
      <c r="T28" s="295"/>
      <c r="U28" s="295"/>
      <c r="V28" s="295"/>
    </row>
    <row r="29" spans="1:22" ht="15.75" x14ac:dyDescent="0.25">
      <c r="A29" s="187">
        <v>1</v>
      </c>
      <c r="B29" s="187">
        <v>2</v>
      </c>
      <c r="C29" s="187">
        <v>3</v>
      </c>
      <c r="D29" s="221">
        <v>4</v>
      </c>
      <c r="E29" s="221">
        <v>5</v>
      </c>
      <c r="F29" s="221">
        <v>6</v>
      </c>
      <c r="G29" s="221">
        <v>7</v>
      </c>
      <c r="H29" s="221">
        <v>8</v>
      </c>
      <c r="I29" s="221">
        <v>9</v>
      </c>
      <c r="J29" s="221">
        <v>10</v>
      </c>
      <c r="K29" s="221">
        <v>11</v>
      </c>
      <c r="L29" s="221">
        <v>12</v>
      </c>
      <c r="M29" s="221">
        <v>13</v>
      </c>
      <c r="N29" s="221">
        <v>14</v>
      </c>
      <c r="O29" s="221">
        <v>15</v>
      </c>
      <c r="P29" s="221">
        <v>16</v>
      </c>
      <c r="Q29" s="222">
        <v>17</v>
      </c>
      <c r="R29" s="303"/>
      <c r="S29" s="303"/>
      <c r="T29" s="295"/>
      <c r="U29" s="295"/>
      <c r="V29" s="295"/>
    </row>
    <row r="30" spans="1:22" ht="33.75" customHeight="1" x14ac:dyDescent="0.3">
      <c r="A30" s="182"/>
      <c r="B30" s="305" t="s">
        <v>217</v>
      </c>
      <c r="C30" s="306">
        <v>60</v>
      </c>
      <c r="D30" s="307">
        <v>0.7</v>
      </c>
      <c r="E30" s="307">
        <v>4</v>
      </c>
      <c r="F30" s="307">
        <v>5.3</v>
      </c>
      <c r="G30" s="307">
        <v>61</v>
      </c>
      <c r="H30" s="308">
        <v>80</v>
      </c>
      <c r="I30" s="307">
        <v>1</v>
      </c>
      <c r="J30" s="307">
        <v>5</v>
      </c>
      <c r="K30" s="307">
        <v>7.3</v>
      </c>
      <c r="L30" s="307">
        <v>79.5</v>
      </c>
      <c r="M30" s="308">
        <v>100</v>
      </c>
      <c r="N30" s="307">
        <v>1.2</v>
      </c>
      <c r="O30" s="307">
        <v>5.0999999999999996</v>
      </c>
      <c r="P30" s="307">
        <v>9</v>
      </c>
      <c r="Q30" s="309">
        <v>87.6</v>
      </c>
      <c r="R30" s="248"/>
      <c r="S30" s="248"/>
      <c r="T30" s="295"/>
      <c r="U30" s="295"/>
      <c r="V30" s="295"/>
    </row>
    <row r="31" spans="1:22" ht="31.5" x14ac:dyDescent="0.25">
      <c r="A31" s="182"/>
      <c r="B31" s="186" t="s">
        <v>218</v>
      </c>
      <c r="C31" s="287">
        <v>200</v>
      </c>
      <c r="D31" s="286">
        <v>7</v>
      </c>
      <c r="E31" s="286">
        <v>7.2</v>
      </c>
      <c r="F31" s="286">
        <v>13.3</v>
      </c>
      <c r="G31" s="286">
        <v>144.5</v>
      </c>
      <c r="H31" s="287">
        <v>220</v>
      </c>
      <c r="I31" s="288">
        <v>7.5</v>
      </c>
      <c r="J31" s="286">
        <v>8.1999999999999993</v>
      </c>
      <c r="K31" s="286">
        <v>16.899999999999999</v>
      </c>
      <c r="L31" s="286">
        <v>168.2</v>
      </c>
      <c r="M31" s="287">
        <v>250</v>
      </c>
      <c r="N31" s="286">
        <v>9.1999999999999993</v>
      </c>
      <c r="O31" s="286">
        <v>10.199999999999999</v>
      </c>
      <c r="P31" s="286">
        <v>19.2</v>
      </c>
      <c r="Q31" s="288">
        <v>221.9</v>
      </c>
      <c r="R31" s="248"/>
      <c r="S31" s="248"/>
      <c r="T31" s="295"/>
      <c r="U31" s="295"/>
      <c r="V31" s="295"/>
    </row>
    <row r="32" spans="1:22" ht="24" customHeight="1" x14ac:dyDescent="0.25">
      <c r="A32" s="182"/>
      <c r="B32" s="186" t="s">
        <v>98</v>
      </c>
      <c r="C32" s="216">
        <v>200</v>
      </c>
      <c r="D32" s="233">
        <v>0.1</v>
      </c>
      <c r="E32" s="233">
        <v>0.1</v>
      </c>
      <c r="F32" s="233">
        <v>8.1999999999999993</v>
      </c>
      <c r="G32" s="233">
        <v>35.200000000000003</v>
      </c>
      <c r="H32" s="216">
        <v>200</v>
      </c>
      <c r="I32" s="233">
        <v>0.1</v>
      </c>
      <c r="J32" s="233">
        <v>0.1</v>
      </c>
      <c r="K32" s="233">
        <v>8.1999999999999993</v>
      </c>
      <c r="L32" s="233">
        <v>35.200000000000003</v>
      </c>
      <c r="M32" s="216">
        <v>200</v>
      </c>
      <c r="N32" s="233">
        <v>0.1</v>
      </c>
      <c r="O32" s="233">
        <v>0.1</v>
      </c>
      <c r="P32" s="233">
        <v>8.1999999999999993</v>
      </c>
      <c r="Q32" s="233">
        <v>35.200000000000003</v>
      </c>
      <c r="R32" s="248"/>
      <c r="S32" s="248"/>
      <c r="T32" s="295"/>
      <c r="U32" s="295"/>
      <c r="V32" s="295"/>
    </row>
    <row r="33" spans="1:22" ht="47.25" x14ac:dyDescent="0.25">
      <c r="A33" s="182"/>
      <c r="B33" s="215" t="s">
        <v>189</v>
      </c>
      <c r="C33" s="192">
        <v>50</v>
      </c>
      <c r="D33" s="193">
        <v>7.3</v>
      </c>
      <c r="E33" s="193">
        <v>12.2</v>
      </c>
      <c r="F33" s="193">
        <v>27.9</v>
      </c>
      <c r="G33" s="193">
        <v>364.7</v>
      </c>
      <c r="H33" s="192">
        <v>50</v>
      </c>
      <c r="I33" s="193">
        <v>7.3</v>
      </c>
      <c r="J33" s="193">
        <v>12.2</v>
      </c>
      <c r="K33" s="193">
        <v>27.9</v>
      </c>
      <c r="L33" s="193">
        <v>364.7</v>
      </c>
      <c r="M33" s="192">
        <v>50</v>
      </c>
      <c r="N33" s="193">
        <v>7.3</v>
      </c>
      <c r="O33" s="193">
        <v>12.2</v>
      </c>
      <c r="P33" s="193">
        <v>27.9</v>
      </c>
      <c r="Q33" s="193">
        <v>364.7</v>
      </c>
      <c r="R33" s="248"/>
      <c r="S33" s="248"/>
      <c r="T33" s="295"/>
      <c r="U33" s="295"/>
      <c r="V33" s="295"/>
    </row>
    <row r="34" spans="1:22" ht="47.25" x14ac:dyDescent="0.25">
      <c r="A34" s="186"/>
      <c r="B34" s="186" t="s">
        <v>110</v>
      </c>
      <c r="C34" s="192">
        <v>30</v>
      </c>
      <c r="D34" s="193">
        <v>2.2000000000000002</v>
      </c>
      <c r="E34" s="193">
        <v>0.3</v>
      </c>
      <c r="F34" s="193">
        <v>13.8</v>
      </c>
      <c r="G34" s="193">
        <v>67.5</v>
      </c>
      <c r="H34" s="192">
        <v>50</v>
      </c>
      <c r="I34" s="193">
        <v>3</v>
      </c>
      <c r="J34" s="193">
        <v>0.4</v>
      </c>
      <c r="K34" s="193">
        <v>18.3</v>
      </c>
      <c r="L34" s="193">
        <v>90</v>
      </c>
      <c r="M34" s="192">
        <v>50</v>
      </c>
      <c r="N34" s="193">
        <v>3</v>
      </c>
      <c r="O34" s="193">
        <v>0.4</v>
      </c>
      <c r="P34" s="193">
        <v>18.3</v>
      </c>
      <c r="Q34" s="193">
        <v>90</v>
      </c>
      <c r="R34" s="248"/>
      <c r="S34" s="248"/>
      <c r="T34" s="295"/>
      <c r="U34" s="295"/>
      <c r="V34" s="295"/>
    </row>
    <row r="35" spans="1:22" ht="15.75" x14ac:dyDescent="0.25">
      <c r="A35" s="186"/>
      <c r="B35" s="194" t="s">
        <v>175</v>
      </c>
      <c r="C35" s="310">
        <f>SUM(C30:C34)</f>
        <v>540</v>
      </c>
      <c r="D35" s="310">
        <f>SUM(D30:D34)</f>
        <v>17.3</v>
      </c>
      <c r="E35" s="310">
        <f t="shared" ref="E35:Q35" si="2">SUM(E30:E34)</f>
        <v>23.8</v>
      </c>
      <c r="F35" s="310">
        <f t="shared" si="2"/>
        <v>68.5</v>
      </c>
      <c r="G35" s="310">
        <f t="shared" si="2"/>
        <v>672.9</v>
      </c>
      <c r="H35" s="310">
        <f t="shared" si="2"/>
        <v>600</v>
      </c>
      <c r="I35" s="310">
        <f t="shared" si="2"/>
        <v>18.899999999999999</v>
      </c>
      <c r="J35" s="310">
        <f t="shared" si="2"/>
        <v>25.9</v>
      </c>
      <c r="K35" s="310">
        <f t="shared" si="2"/>
        <v>78.599999999999994</v>
      </c>
      <c r="L35" s="310">
        <f t="shared" si="2"/>
        <v>737.59999999999991</v>
      </c>
      <c r="M35" s="310">
        <f t="shared" si="2"/>
        <v>650</v>
      </c>
      <c r="N35" s="310">
        <f t="shared" si="2"/>
        <v>20.799999999999997</v>
      </c>
      <c r="O35" s="310">
        <f t="shared" si="2"/>
        <v>27.999999999999996</v>
      </c>
      <c r="P35" s="310">
        <f t="shared" si="2"/>
        <v>82.6</v>
      </c>
      <c r="Q35" s="310">
        <f t="shared" si="2"/>
        <v>799.4</v>
      </c>
      <c r="R35" s="248"/>
      <c r="S35" s="248"/>
      <c r="T35" s="295"/>
      <c r="U35" s="295"/>
      <c r="V35" s="295"/>
    </row>
    <row r="36" spans="1:22" ht="15.75" x14ac:dyDescent="0.25">
      <c r="A36" s="195"/>
      <c r="B36" s="195" t="s">
        <v>176</v>
      </c>
      <c r="C36" s="195"/>
      <c r="D36" s="197">
        <v>0.13</v>
      </c>
      <c r="E36" s="197">
        <v>0.29899999999999999</v>
      </c>
      <c r="F36" s="197">
        <v>0.57099999999999995</v>
      </c>
      <c r="G36" s="197">
        <f>G35/2100</f>
        <v>0.3204285714285714</v>
      </c>
      <c r="H36" s="195"/>
      <c r="I36" s="197">
        <v>0.115</v>
      </c>
      <c r="J36" s="197">
        <v>0.30099999999999999</v>
      </c>
      <c r="K36" s="197">
        <v>0.58399999999999996</v>
      </c>
      <c r="L36" s="197">
        <f>L35/2400</f>
        <v>0.30733333333333329</v>
      </c>
      <c r="M36" s="195"/>
      <c r="N36" s="197">
        <v>0.125</v>
      </c>
      <c r="O36" s="197">
        <v>0.28999999999999998</v>
      </c>
      <c r="P36" s="197">
        <v>0.58499999999999996</v>
      </c>
      <c r="Q36" s="197">
        <f>Q35/2800</f>
        <v>0.28549999999999998</v>
      </c>
      <c r="R36" s="302"/>
      <c r="S36" s="302"/>
      <c r="T36" s="295"/>
      <c r="U36" s="295"/>
      <c r="V36" s="295"/>
    </row>
    <row r="37" spans="1:22" ht="15.75" x14ac:dyDescent="0.25">
      <c r="A37" s="199"/>
      <c r="B37" s="199"/>
      <c r="C37" s="200"/>
      <c r="D37" s="201"/>
      <c r="E37" s="201"/>
      <c r="F37" s="201"/>
      <c r="G37" s="201"/>
      <c r="H37" s="200"/>
      <c r="I37" s="201"/>
      <c r="J37" s="201"/>
      <c r="K37" s="201"/>
      <c r="L37" s="201"/>
      <c r="M37" s="200"/>
      <c r="N37" s="201"/>
      <c r="O37" s="201"/>
      <c r="P37" s="201"/>
      <c r="Q37" s="202"/>
      <c r="R37" s="302"/>
      <c r="S37" s="302"/>
      <c r="T37" s="295"/>
      <c r="U37" s="295"/>
      <c r="V37" s="295"/>
    </row>
    <row r="38" spans="1:22" ht="15.75" x14ac:dyDescent="0.25">
      <c r="A38" s="199"/>
      <c r="B38" s="199"/>
      <c r="C38" s="200"/>
      <c r="D38" s="201"/>
      <c r="E38" s="201"/>
      <c r="F38" s="201"/>
      <c r="G38" s="201"/>
      <c r="H38" s="200"/>
      <c r="I38" s="201"/>
      <c r="J38" s="201"/>
      <c r="K38" s="201"/>
      <c r="L38" s="201"/>
      <c r="M38" s="200"/>
      <c r="N38" s="201"/>
      <c r="O38" s="201"/>
      <c r="P38" s="201"/>
      <c r="Q38" s="202"/>
      <c r="R38" s="302"/>
      <c r="S38" s="302"/>
      <c r="T38" s="295"/>
      <c r="U38" s="295"/>
      <c r="V38" s="295"/>
    </row>
    <row r="39" spans="1:22" ht="15.75" x14ac:dyDescent="0.25">
      <c r="A39" s="203"/>
      <c r="B39" s="205" t="s">
        <v>219</v>
      </c>
      <c r="C39" s="204"/>
      <c r="D39" s="204"/>
      <c r="E39" s="204"/>
      <c r="F39" s="204"/>
      <c r="G39" s="204"/>
      <c r="H39" s="204"/>
      <c r="I39" s="204"/>
      <c r="J39" s="204"/>
      <c r="K39" s="204"/>
      <c r="L39" s="204"/>
      <c r="M39" s="204"/>
      <c r="N39" s="204"/>
      <c r="O39" s="204"/>
      <c r="P39" s="204"/>
      <c r="Q39" s="229"/>
      <c r="R39" s="248"/>
      <c r="S39" s="248"/>
      <c r="T39" s="295"/>
      <c r="U39" s="295"/>
      <c r="V39" s="295"/>
    </row>
    <row r="40" spans="1:22" ht="15.75" x14ac:dyDescent="0.25">
      <c r="A40" s="187">
        <v>1</v>
      </c>
      <c r="B40" s="187">
        <v>2</v>
      </c>
      <c r="C40" s="187">
        <v>3</v>
      </c>
      <c r="D40" s="187">
        <v>4</v>
      </c>
      <c r="E40" s="187">
        <v>5</v>
      </c>
      <c r="F40" s="187">
        <v>6</v>
      </c>
      <c r="G40" s="187">
        <v>7</v>
      </c>
      <c r="H40" s="187">
        <v>8</v>
      </c>
      <c r="I40" s="187">
        <v>9</v>
      </c>
      <c r="J40" s="187">
        <v>10</v>
      </c>
      <c r="K40" s="187">
        <v>11</v>
      </c>
      <c r="L40" s="187">
        <v>12</v>
      </c>
      <c r="M40" s="187">
        <v>13</v>
      </c>
      <c r="N40" s="187">
        <v>14</v>
      </c>
      <c r="O40" s="187">
        <v>15</v>
      </c>
      <c r="P40" s="187">
        <v>16</v>
      </c>
      <c r="Q40" s="207">
        <v>17</v>
      </c>
      <c r="R40" s="303"/>
      <c r="S40" s="303"/>
      <c r="T40" s="295"/>
      <c r="U40" s="295"/>
      <c r="V40" s="295"/>
    </row>
    <row r="41" spans="1:22" ht="31.5" x14ac:dyDescent="0.25">
      <c r="A41" s="182"/>
      <c r="B41" s="186" t="s">
        <v>73</v>
      </c>
      <c r="C41" s="192">
        <v>130</v>
      </c>
      <c r="D41" s="193">
        <v>2.4</v>
      </c>
      <c r="E41" s="193">
        <v>4.7</v>
      </c>
      <c r="F41" s="193">
        <v>12.6</v>
      </c>
      <c r="G41" s="193">
        <v>161.80000000000001</v>
      </c>
      <c r="H41" s="192">
        <v>150</v>
      </c>
      <c r="I41" s="193">
        <v>2.7</v>
      </c>
      <c r="J41" s="193">
        <v>7.3</v>
      </c>
      <c r="K41" s="193">
        <v>14.5</v>
      </c>
      <c r="L41" s="193">
        <v>200.8</v>
      </c>
      <c r="M41" s="192">
        <v>180</v>
      </c>
      <c r="N41" s="193">
        <v>3.1</v>
      </c>
      <c r="O41" s="193">
        <v>6.5</v>
      </c>
      <c r="P41" s="193">
        <v>16.7</v>
      </c>
      <c r="Q41" s="193">
        <v>261.8</v>
      </c>
      <c r="R41" s="248"/>
      <c r="S41" s="248"/>
      <c r="T41" s="295"/>
      <c r="U41" s="295"/>
      <c r="V41" s="295"/>
    </row>
    <row r="42" spans="1:22" ht="18.75" x14ac:dyDescent="0.3">
      <c r="A42" s="182"/>
      <c r="B42" s="186" t="s">
        <v>185</v>
      </c>
      <c r="C42" s="184">
        <v>70</v>
      </c>
      <c r="D42" s="209">
        <v>11.4</v>
      </c>
      <c r="E42" s="209">
        <v>1.3</v>
      </c>
      <c r="F42" s="209">
        <v>9.8000000000000007</v>
      </c>
      <c r="G42" s="209">
        <v>200.9</v>
      </c>
      <c r="H42" s="184">
        <v>90</v>
      </c>
      <c r="I42" s="209">
        <v>15.5</v>
      </c>
      <c r="J42" s="209">
        <v>1.3</v>
      </c>
      <c r="K42" s="209">
        <v>11.5</v>
      </c>
      <c r="L42" s="209">
        <v>210.2</v>
      </c>
      <c r="M42" s="184">
        <v>100</v>
      </c>
      <c r="N42" s="209">
        <v>17.100000000000001</v>
      </c>
      <c r="O42" s="209">
        <v>2</v>
      </c>
      <c r="P42" s="209">
        <v>15.1</v>
      </c>
      <c r="Q42" s="209">
        <v>220.4</v>
      </c>
      <c r="R42" s="248"/>
      <c r="S42" s="248"/>
      <c r="T42" s="295"/>
      <c r="U42" s="295"/>
      <c r="V42" s="295"/>
    </row>
    <row r="43" spans="1:22" ht="32.25" x14ac:dyDescent="0.3">
      <c r="A43" s="182"/>
      <c r="B43" s="186" t="s">
        <v>74</v>
      </c>
      <c r="C43" s="210">
        <v>20</v>
      </c>
      <c r="D43" s="185">
        <v>0.76</v>
      </c>
      <c r="E43" s="185">
        <v>1.9</v>
      </c>
      <c r="F43" s="185">
        <v>2.37</v>
      </c>
      <c r="G43" s="185">
        <v>50.72</v>
      </c>
      <c r="H43" s="210">
        <v>20</v>
      </c>
      <c r="I43" s="185">
        <v>0.76</v>
      </c>
      <c r="J43" s="185">
        <v>1.9</v>
      </c>
      <c r="K43" s="185">
        <v>2.37</v>
      </c>
      <c r="L43" s="185">
        <v>50.72</v>
      </c>
      <c r="M43" s="210">
        <v>20</v>
      </c>
      <c r="N43" s="185">
        <v>0.76</v>
      </c>
      <c r="O43" s="185">
        <v>1.9</v>
      </c>
      <c r="P43" s="185">
        <v>2.37</v>
      </c>
      <c r="Q43" s="185">
        <v>50.72</v>
      </c>
      <c r="R43" s="248"/>
      <c r="S43" s="248"/>
      <c r="T43" s="295"/>
      <c r="U43" s="295"/>
      <c r="V43" s="295"/>
    </row>
    <row r="44" spans="1:22" ht="31.5" x14ac:dyDescent="0.25">
      <c r="A44" s="182"/>
      <c r="B44" s="186" t="s">
        <v>186</v>
      </c>
      <c r="C44" s="230">
        <v>20</v>
      </c>
      <c r="D44" s="231">
        <v>0.7</v>
      </c>
      <c r="E44" s="231">
        <v>0</v>
      </c>
      <c r="F44" s="231">
        <v>3.1</v>
      </c>
      <c r="G44" s="231">
        <v>25</v>
      </c>
      <c r="H44" s="230">
        <v>25</v>
      </c>
      <c r="I44" s="231">
        <v>0.8</v>
      </c>
      <c r="J44" s="231">
        <v>0</v>
      </c>
      <c r="K44" s="231">
        <v>4.0999999999999996</v>
      </c>
      <c r="L44" s="231">
        <v>28</v>
      </c>
      <c r="M44" s="230">
        <v>30</v>
      </c>
      <c r="N44" s="231">
        <v>0.9</v>
      </c>
      <c r="O44" s="231">
        <v>0</v>
      </c>
      <c r="P44" s="231">
        <v>5.0999999999999996</v>
      </c>
      <c r="Q44" s="231">
        <v>30</v>
      </c>
      <c r="R44" s="248"/>
      <c r="S44" s="248"/>
      <c r="T44" s="295"/>
      <c r="U44" s="295"/>
      <c r="V44" s="295"/>
    </row>
    <row r="45" spans="1:22" ht="37.5" x14ac:dyDescent="0.25">
      <c r="A45" s="235"/>
      <c r="B45" s="282" t="s">
        <v>36</v>
      </c>
      <c r="C45" s="216">
        <v>200</v>
      </c>
      <c r="D45" s="283">
        <v>0.3</v>
      </c>
      <c r="E45" s="283" t="s">
        <v>209</v>
      </c>
      <c r="F45" s="283">
        <v>16.899999999999999</v>
      </c>
      <c r="G45" s="283">
        <v>71.3</v>
      </c>
      <c r="H45" s="216">
        <v>200</v>
      </c>
      <c r="I45" s="283">
        <v>0.3</v>
      </c>
      <c r="J45" s="283" t="s">
        <v>209</v>
      </c>
      <c r="K45" s="283">
        <v>16.899999999999999</v>
      </c>
      <c r="L45" s="283">
        <v>71.3</v>
      </c>
      <c r="M45" s="216">
        <v>200</v>
      </c>
      <c r="N45" s="283">
        <v>0.3</v>
      </c>
      <c r="O45" s="283" t="s">
        <v>209</v>
      </c>
      <c r="P45" s="283">
        <v>16.899999999999999</v>
      </c>
      <c r="Q45" s="283">
        <v>71.3</v>
      </c>
      <c r="R45" s="311"/>
      <c r="S45" s="311"/>
      <c r="T45" s="295"/>
      <c r="U45" s="295"/>
      <c r="V45" s="295"/>
    </row>
    <row r="46" spans="1:22" ht="47.25" x14ac:dyDescent="0.25">
      <c r="A46" s="186"/>
      <c r="B46" s="215" t="s">
        <v>110</v>
      </c>
      <c r="C46" s="192">
        <v>30</v>
      </c>
      <c r="D46" s="193">
        <v>2.2000000000000002</v>
      </c>
      <c r="E46" s="193">
        <v>0.3</v>
      </c>
      <c r="F46" s="193">
        <v>13.8</v>
      </c>
      <c r="G46" s="193">
        <v>67.5</v>
      </c>
      <c r="H46" s="192">
        <v>50</v>
      </c>
      <c r="I46" s="193">
        <v>3</v>
      </c>
      <c r="J46" s="193">
        <v>0.4</v>
      </c>
      <c r="K46" s="193">
        <v>18.3</v>
      </c>
      <c r="L46" s="193">
        <v>90</v>
      </c>
      <c r="M46" s="192">
        <v>50</v>
      </c>
      <c r="N46" s="193">
        <v>3</v>
      </c>
      <c r="O46" s="193">
        <v>0.4</v>
      </c>
      <c r="P46" s="193">
        <v>18.3</v>
      </c>
      <c r="Q46" s="193">
        <v>90</v>
      </c>
      <c r="R46" s="248"/>
      <c r="S46" s="248"/>
      <c r="T46" s="295"/>
      <c r="U46" s="295"/>
      <c r="V46" s="295"/>
    </row>
    <row r="47" spans="1:22" ht="15.75" x14ac:dyDescent="0.25">
      <c r="A47" s="186"/>
      <c r="B47" s="194" t="s">
        <v>175</v>
      </c>
      <c r="C47" s="310">
        <f>SUM(C41:C46)</f>
        <v>470</v>
      </c>
      <c r="D47" s="310">
        <f t="shared" ref="D47:Q47" si="3">SUM(D41:D46)</f>
        <v>17.760000000000002</v>
      </c>
      <c r="E47" s="310">
        <f t="shared" si="3"/>
        <v>8.2000000000000011</v>
      </c>
      <c r="F47" s="310">
        <f t="shared" si="3"/>
        <v>58.569999999999993</v>
      </c>
      <c r="G47" s="310">
        <f t="shared" si="3"/>
        <v>577.22</v>
      </c>
      <c r="H47" s="310">
        <f t="shared" si="3"/>
        <v>535</v>
      </c>
      <c r="I47" s="310">
        <f t="shared" si="3"/>
        <v>23.060000000000002</v>
      </c>
      <c r="J47" s="310">
        <f t="shared" si="3"/>
        <v>10.9</v>
      </c>
      <c r="K47" s="310">
        <f t="shared" si="3"/>
        <v>67.67</v>
      </c>
      <c r="L47" s="310">
        <f t="shared" si="3"/>
        <v>651.02</v>
      </c>
      <c r="M47" s="310">
        <f t="shared" si="3"/>
        <v>580</v>
      </c>
      <c r="N47" s="310">
        <f t="shared" si="3"/>
        <v>25.160000000000004</v>
      </c>
      <c r="O47" s="310">
        <f t="shared" si="3"/>
        <v>10.8</v>
      </c>
      <c r="P47" s="310">
        <f t="shared" si="3"/>
        <v>74.47</v>
      </c>
      <c r="Q47" s="310">
        <f t="shared" si="3"/>
        <v>724.22</v>
      </c>
      <c r="R47" s="248"/>
      <c r="S47" s="248"/>
      <c r="T47" s="295"/>
      <c r="U47" s="295"/>
      <c r="V47" s="295"/>
    </row>
    <row r="48" spans="1:22" ht="15.75" x14ac:dyDescent="0.25">
      <c r="A48" s="195"/>
      <c r="B48" s="195" t="s">
        <v>176</v>
      </c>
      <c r="C48" s="195"/>
      <c r="D48" s="197">
        <v>0.127</v>
      </c>
      <c r="E48" s="197">
        <v>0.3</v>
      </c>
      <c r="F48" s="197">
        <v>0.57299999999999995</v>
      </c>
      <c r="G48" s="197">
        <f>G47/2100</f>
        <v>0.2748666666666667</v>
      </c>
      <c r="H48" s="196"/>
      <c r="I48" s="197">
        <v>0.11899999999999999</v>
      </c>
      <c r="J48" s="197">
        <v>0.29899999999999999</v>
      </c>
      <c r="K48" s="197">
        <v>0.58199999999999996</v>
      </c>
      <c r="L48" s="197">
        <f>L47/2400</f>
        <v>0.27125833333333332</v>
      </c>
      <c r="M48" s="196"/>
      <c r="N48" s="197">
        <v>0.115</v>
      </c>
      <c r="O48" s="197">
        <v>0.29599999999999999</v>
      </c>
      <c r="P48" s="197">
        <v>0.58899999999999997</v>
      </c>
      <c r="Q48" s="197">
        <f>Q47/2800</f>
        <v>0.25864999999999999</v>
      </c>
      <c r="R48" s="302"/>
      <c r="S48" s="302"/>
      <c r="T48" s="295"/>
      <c r="U48" s="295"/>
      <c r="V48" s="295"/>
    </row>
    <row r="49" spans="1:22" ht="15.75" x14ac:dyDescent="0.25">
      <c r="A49" s="199"/>
      <c r="B49" s="199"/>
      <c r="C49" s="199"/>
      <c r="D49" s="201"/>
      <c r="E49" s="201"/>
      <c r="F49" s="201"/>
      <c r="G49" s="201"/>
      <c r="H49" s="200"/>
      <c r="I49" s="201"/>
      <c r="J49" s="201"/>
      <c r="K49" s="201"/>
      <c r="L49" s="201"/>
      <c r="M49" s="200"/>
      <c r="N49" s="201"/>
      <c r="O49" s="201"/>
      <c r="P49" s="201"/>
      <c r="Q49" s="202"/>
      <c r="R49" s="302"/>
      <c r="S49" s="302"/>
      <c r="T49" s="295"/>
      <c r="U49" s="295"/>
      <c r="V49" s="295"/>
    </row>
    <row r="50" spans="1:22" ht="15.75" x14ac:dyDescent="0.25">
      <c r="A50" s="203"/>
      <c r="B50" s="203"/>
      <c r="C50" s="203"/>
      <c r="D50" s="201"/>
      <c r="E50" s="201"/>
      <c r="F50" s="201"/>
      <c r="G50" s="201"/>
      <c r="H50" s="200"/>
      <c r="I50" s="201"/>
      <c r="J50" s="201"/>
      <c r="K50" s="201"/>
      <c r="L50" s="201"/>
      <c r="M50" s="200"/>
      <c r="N50" s="201"/>
      <c r="O50" s="201"/>
      <c r="P50" s="201"/>
      <c r="Q50" s="202"/>
      <c r="R50" s="248"/>
      <c r="S50" s="248"/>
      <c r="T50" s="295"/>
      <c r="U50" s="295"/>
      <c r="V50" s="295"/>
    </row>
    <row r="51" spans="1:22" ht="15.75" x14ac:dyDescent="0.25">
      <c r="A51" s="203"/>
      <c r="B51" s="205" t="s">
        <v>220</v>
      </c>
      <c r="C51" s="203"/>
      <c r="D51" s="203"/>
      <c r="E51" s="203"/>
      <c r="F51" s="203"/>
      <c r="G51" s="203"/>
      <c r="H51" s="203"/>
      <c r="I51" s="203"/>
      <c r="J51" s="203"/>
      <c r="K51" s="203"/>
      <c r="L51" s="203"/>
      <c r="M51" s="203"/>
      <c r="N51" s="203"/>
      <c r="O51" s="203"/>
      <c r="P51" s="203"/>
      <c r="Q51" s="171"/>
      <c r="R51" s="248"/>
      <c r="S51" s="248"/>
      <c r="T51" s="295"/>
      <c r="U51" s="295"/>
      <c r="V51" s="295"/>
    </row>
    <row r="52" spans="1:22" ht="15.75" x14ac:dyDescent="0.25">
      <c r="A52" s="187">
        <v>1</v>
      </c>
      <c r="B52" s="187">
        <v>2</v>
      </c>
      <c r="C52" s="187">
        <v>3</v>
      </c>
      <c r="D52" s="187">
        <v>4</v>
      </c>
      <c r="E52" s="187">
        <v>5</v>
      </c>
      <c r="F52" s="187">
        <v>6</v>
      </c>
      <c r="G52" s="187">
        <v>7</v>
      </c>
      <c r="H52" s="187">
        <v>8</v>
      </c>
      <c r="I52" s="187">
        <v>9</v>
      </c>
      <c r="J52" s="187">
        <v>10</v>
      </c>
      <c r="K52" s="187">
        <v>11</v>
      </c>
      <c r="L52" s="187">
        <v>12</v>
      </c>
      <c r="M52" s="187">
        <v>13</v>
      </c>
      <c r="N52" s="187">
        <v>14</v>
      </c>
      <c r="O52" s="187">
        <v>15</v>
      </c>
      <c r="P52" s="187">
        <v>16</v>
      </c>
      <c r="Q52" s="207">
        <v>17</v>
      </c>
      <c r="R52" s="303"/>
      <c r="S52" s="303"/>
      <c r="T52" s="295"/>
      <c r="U52" s="295"/>
      <c r="V52" s="295"/>
    </row>
    <row r="53" spans="1:22" ht="18.600000000000001" customHeight="1" x14ac:dyDescent="0.3">
      <c r="A53" s="234"/>
      <c r="B53" s="186" t="s">
        <v>221</v>
      </c>
      <c r="C53" s="312">
        <v>200</v>
      </c>
      <c r="D53" s="313">
        <v>15.9</v>
      </c>
      <c r="E53" s="313">
        <v>6.2</v>
      </c>
      <c r="F53" s="313">
        <v>12.2</v>
      </c>
      <c r="G53" s="313">
        <v>183.8</v>
      </c>
      <c r="H53" s="312">
        <v>220</v>
      </c>
      <c r="I53" s="313">
        <v>17.100000000000001</v>
      </c>
      <c r="J53" s="313">
        <v>7.4</v>
      </c>
      <c r="K53" s="313">
        <v>13.8</v>
      </c>
      <c r="L53" s="313">
        <v>206.4</v>
      </c>
      <c r="M53" s="312">
        <v>250</v>
      </c>
      <c r="N53" s="313">
        <v>21</v>
      </c>
      <c r="O53" s="313">
        <v>8</v>
      </c>
      <c r="P53" s="313">
        <v>15.2</v>
      </c>
      <c r="Q53" s="313">
        <v>310.89999999999998</v>
      </c>
      <c r="R53" s="248"/>
      <c r="S53" s="248"/>
      <c r="T53" s="295"/>
      <c r="U53" s="295"/>
      <c r="V53" s="295"/>
    </row>
    <row r="54" spans="1:22" ht="23.1" customHeight="1" x14ac:dyDescent="0.3">
      <c r="A54" s="182"/>
      <c r="B54" s="186" t="s">
        <v>54</v>
      </c>
      <c r="C54" s="210">
        <v>200</v>
      </c>
      <c r="D54" s="185">
        <v>7.7</v>
      </c>
      <c r="E54" s="185">
        <v>4.3</v>
      </c>
      <c r="F54" s="185">
        <v>12.9</v>
      </c>
      <c r="G54" s="185">
        <v>240.3</v>
      </c>
      <c r="H54" s="210">
        <v>200</v>
      </c>
      <c r="I54" s="225">
        <v>7.7</v>
      </c>
      <c r="J54" s="185">
        <v>4.3</v>
      </c>
      <c r="K54" s="185">
        <v>12.9</v>
      </c>
      <c r="L54" s="185">
        <v>240.3</v>
      </c>
      <c r="M54" s="210">
        <v>200</v>
      </c>
      <c r="N54" s="185">
        <v>7.7</v>
      </c>
      <c r="O54" s="185">
        <v>4.3</v>
      </c>
      <c r="P54" s="185">
        <v>12.9</v>
      </c>
      <c r="Q54" s="185">
        <v>240.3</v>
      </c>
      <c r="R54" s="248"/>
      <c r="S54" s="248"/>
      <c r="T54" s="295"/>
      <c r="U54" s="295"/>
      <c r="V54" s="295"/>
    </row>
    <row r="55" spans="1:22" ht="15.75" x14ac:dyDescent="0.25">
      <c r="A55" s="182"/>
      <c r="B55" s="256" t="s">
        <v>199</v>
      </c>
      <c r="C55" s="260">
        <v>120</v>
      </c>
      <c r="D55" s="261">
        <v>0.38</v>
      </c>
      <c r="E55" s="262">
        <v>0.05</v>
      </c>
      <c r="F55" s="261">
        <v>15.84</v>
      </c>
      <c r="G55" s="261">
        <v>67.2</v>
      </c>
      <c r="H55" s="260">
        <v>120</v>
      </c>
      <c r="I55" s="261">
        <v>0.38</v>
      </c>
      <c r="J55" s="262">
        <v>0.05</v>
      </c>
      <c r="K55" s="261">
        <v>15.84</v>
      </c>
      <c r="L55" s="261">
        <v>67.2</v>
      </c>
      <c r="M55" s="260">
        <v>120</v>
      </c>
      <c r="N55" s="261">
        <v>0.38</v>
      </c>
      <c r="O55" s="262">
        <v>0.05</v>
      </c>
      <c r="P55" s="261">
        <v>15.84</v>
      </c>
      <c r="Q55" s="261">
        <v>67.2</v>
      </c>
      <c r="R55" s="248"/>
      <c r="S55" s="248"/>
      <c r="T55" s="295"/>
      <c r="U55" s="295"/>
      <c r="V55" s="295"/>
    </row>
    <row r="56" spans="1:22" ht="47.25" x14ac:dyDescent="0.25">
      <c r="A56" s="186"/>
      <c r="B56" s="305" t="s">
        <v>110</v>
      </c>
      <c r="C56" s="192">
        <v>30</v>
      </c>
      <c r="D56" s="193">
        <v>2.2000000000000002</v>
      </c>
      <c r="E56" s="193">
        <v>0.3</v>
      </c>
      <c r="F56" s="193">
        <v>13.8</v>
      </c>
      <c r="G56" s="193">
        <v>67.5</v>
      </c>
      <c r="H56" s="192">
        <v>50</v>
      </c>
      <c r="I56" s="193">
        <v>3</v>
      </c>
      <c r="J56" s="193">
        <v>0.4</v>
      </c>
      <c r="K56" s="193">
        <v>18.3</v>
      </c>
      <c r="L56" s="193">
        <v>90</v>
      </c>
      <c r="M56" s="192">
        <v>50</v>
      </c>
      <c r="N56" s="193">
        <v>3</v>
      </c>
      <c r="O56" s="193">
        <v>0.4</v>
      </c>
      <c r="P56" s="193">
        <v>18.3</v>
      </c>
      <c r="Q56" s="193">
        <v>90</v>
      </c>
      <c r="R56" s="248"/>
      <c r="S56" s="248"/>
      <c r="T56" s="295"/>
      <c r="U56" s="295"/>
      <c r="V56" s="295"/>
    </row>
    <row r="57" spans="1:22" ht="15.75" x14ac:dyDescent="0.25">
      <c r="A57" s="186"/>
      <c r="B57" s="194" t="s">
        <v>175</v>
      </c>
      <c r="C57" s="194">
        <f>SUM(C53:C56)</f>
        <v>550</v>
      </c>
      <c r="D57" s="194">
        <f t="shared" ref="D57:Q57" si="4">SUM(D53:D56)</f>
        <v>26.18</v>
      </c>
      <c r="E57" s="194">
        <f t="shared" si="4"/>
        <v>10.850000000000001</v>
      </c>
      <c r="F57" s="194">
        <f t="shared" si="4"/>
        <v>54.739999999999995</v>
      </c>
      <c r="G57" s="194">
        <f t="shared" si="4"/>
        <v>558.79999999999995</v>
      </c>
      <c r="H57" s="194">
        <f t="shared" si="4"/>
        <v>590</v>
      </c>
      <c r="I57" s="194">
        <f t="shared" si="4"/>
        <v>28.18</v>
      </c>
      <c r="J57" s="194">
        <f t="shared" si="4"/>
        <v>12.15</v>
      </c>
      <c r="K57" s="194">
        <f t="shared" si="4"/>
        <v>60.84</v>
      </c>
      <c r="L57" s="194">
        <f t="shared" si="4"/>
        <v>603.90000000000009</v>
      </c>
      <c r="M57" s="194">
        <f t="shared" si="4"/>
        <v>620</v>
      </c>
      <c r="N57" s="194">
        <f t="shared" si="4"/>
        <v>32.08</v>
      </c>
      <c r="O57" s="194">
        <f t="shared" si="4"/>
        <v>12.750000000000002</v>
      </c>
      <c r="P57" s="194">
        <f t="shared" si="4"/>
        <v>62.239999999999995</v>
      </c>
      <c r="Q57" s="194">
        <f t="shared" si="4"/>
        <v>708.40000000000009</v>
      </c>
      <c r="R57" s="248"/>
      <c r="S57" s="248"/>
      <c r="T57" s="295"/>
      <c r="U57" s="295"/>
      <c r="V57" s="295"/>
    </row>
    <row r="58" spans="1:22" ht="15.75" x14ac:dyDescent="0.25">
      <c r="A58" s="195"/>
      <c r="B58" s="195" t="s">
        <v>176</v>
      </c>
      <c r="C58" s="195"/>
      <c r="D58" s="197">
        <v>0.14199999999999999</v>
      </c>
      <c r="E58" s="197">
        <v>0.3</v>
      </c>
      <c r="F58" s="197">
        <v>0.55800000000000005</v>
      </c>
      <c r="G58" s="197">
        <f>G57/2100</f>
        <v>0.26609523809523805</v>
      </c>
      <c r="H58" s="195"/>
      <c r="I58" s="197">
        <v>0.13100000000000001</v>
      </c>
      <c r="J58" s="197">
        <v>0.31</v>
      </c>
      <c r="K58" s="197">
        <v>0.55900000000000005</v>
      </c>
      <c r="L58" s="197">
        <f>L57/2400</f>
        <v>0.25162500000000004</v>
      </c>
      <c r="M58" s="195"/>
      <c r="N58" s="197">
        <v>0.13100000000000001</v>
      </c>
      <c r="O58" s="197">
        <v>0.31</v>
      </c>
      <c r="P58" s="197">
        <v>0.55900000000000005</v>
      </c>
      <c r="Q58" s="197">
        <f>Q57/2800</f>
        <v>0.25300000000000006</v>
      </c>
      <c r="R58" s="302"/>
      <c r="S58" s="302"/>
      <c r="T58" s="295"/>
      <c r="U58" s="295"/>
      <c r="V58" s="295"/>
    </row>
    <row r="59" spans="1:22" ht="15.75" x14ac:dyDescent="0.25">
      <c r="A59" s="203"/>
      <c r="B59" s="204"/>
      <c r="C59" s="203"/>
      <c r="D59" s="241"/>
      <c r="E59" s="204"/>
      <c r="F59" s="204"/>
      <c r="G59" s="204"/>
      <c r="H59" s="204"/>
      <c r="I59" s="241"/>
      <c r="J59" s="204"/>
      <c r="K59" s="204"/>
      <c r="L59" s="204"/>
      <c r="M59" s="204"/>
      <c r="N59" s="241"/>
      <c r="O59" s="204"/>
      <c r="P59" s="204"/>
      <c r="Q59" s="229"/>
      <c r="R59" s="314"/>
      <c r="S59" s="248"/>
      <c r="T59" s="295"/>
      <c r="U59" s="295"/>
      <c r="V59" s="295"/>
    </row>
    <row r="60" spans="1:22" ht="15.75" x14ac:dyDescent="0.25">
      <c r="A60" s="203"/>
      <c r="B60" s="203"/>
      <c r="C60" s="203"/>
      <c r="D60" s="203"/>
      <c r="E60" s="203"/>
      <c r="F60" s="203"/>
      <c r="G60" s="203"/>
      <c r="H60" s="203"/>
      <c r="I60" s="203"/>
      <c r="J60" s="203"/>
      <c r="K60" s="203"/>
      <c r="L60" s="203"/>
      <c r="M60" s="203"/>
      <c r="N60" s="203"/>
      <c r="O60" s="203"/>
      <c r="P60" s="203"/>
      <c r="Q60" s="171"/>
      <c r="R60" s="248"/>
      <c r="S60" s="248"/>
      <c r="T60" s="295"/>
      <c r="U60" s="295"/>
      <c r="V60" s="295"/>
    </row>
    <row r="61" spans="1:22" ht="15.75" x14ac:dyDescent="0.25">
      <c r="A61" s="203"/>
      <c r="B61" s="242" t="s">
        <v>191</v>
      </c>
      <c r="C61" s="243"/>
      <c r="D61" s="243"/>
      <c r="E61" s="243"/>
      <c r="F61" s="243"/>
      <c r="G61" s="243"/>
      <c r="H61" s="243"/>
      <c r="I61" s="203"/>
      <c r="J61" s="203"/>
      <c r="K61" s="203"/>
      <c r="L61" s="203"/>
      <c r="M61" s="203"/>
      <c r="N61" s="203"/>
      <c r="O61" s="203"/>
      <c r="P61" s="203"/>
      <c r="Q61" s="171"/>
      <c r="R61" s="248"/>
      <c r="S61" s="248"/>
      <c r="T61" s="295"/>
      <c r="U61" s="295"/>
      <c r="V61" s="295"/>
    </row>
    <row r="62" spans="1:22" ht="15.75" x14ac:dyDescent="0.25">
      <c r="A62" s="203"/>
      <c r="B62" s="244" t="s">
        <v>192</v>
      </c>
      <c r="C62" s="243"/>
      <c r="D62" s="243"/>
      <c r="E62" s="243"/>
      <c r="F62" s="243"/>
      <c r="G62" s="243"/>
      <c r="H62" s="243"/>
      <c r="I62" s="203"/>
      <c r="J62" s="203"/>
      <c r="K62" s="203"/>
      <c r="L62" s="203"/>
      <c r="M62" s="203"/>
      <c r="N62" s="203"/>
      <c r="O62" s="203"/>
      <c r="P62" s="203"/>
      <c r="Q62" s="171"/>
      <c r="R62" s="248"/>
      <c r="S62" s="248"/>
      <c r="T62" s="295"/>
      <c r="U62" s="295"/>
      <c r="V62" s="295"/>
    </row>
    <row r="63" spans="1:22" x14ac:dyDescent="0.25">
      <c r="A63" s="245"/>
      <c r="B63" s="246"/>
      <c r="C63" s="247"/>
      <c r="D63" s="247"/>
      <c r="E63" s="247"/>
      <c r="F63" s="247"/>
      <c r="G63" s="247"/>
      <c r="H63" s="247"/>
      <c r="I63" s="245"/>
      <c r="J63" s="245"/>
      <c r="K63" s="245"/>
      <c r="L63" s="245"/>
      <c r="M63" s="245"/>
      <c r="N63" s="245"/>
      <c r="O63" s="245"/>
      <c r="P63" s="245"/>
      <c r="Q63" s="248"/>
      <c r="R63" s="248"/>
      <c r="S63" s="248"/>
      <c r="T63" s="295"/>
      <c r="U63" s="295"/>
      <c r="V63" s="295"/>
    </row>
    <row r="64" spans="1:22" x14ac:dyDescent="0.25">
      <c r="A64" s="245"/>
      <c r="B64" s="246"/>
      <c r="C64" s="247"/>
      <c r="D64" s="247"/>
      <c r="E64" s="247"/>
      <c r="F64" s="247"/>
      <c r="G64" s="247"/>
      <c r="H64" s="247"/>
      <c r="I64" s="245"/>
      <c r="J64" s="245"/>
      <c r="K64" s="245"/>
      <c r="L64" s="245"/>
      <c r="M64" s="245"/>
      <c r="N64" s="245"/>
      <c r="O64" s="245"/>
      <c r="P64" s="245"/>
      <c r="Q64" s="248"/>
      <c r="R64" s="248"/>
      <c r="S64" s="248"/>
      <c r="T64" s="295"/>
      <c r="U64" s="295"/>
      <c r="V64" s="295"/>
    </row>
    <row r="65" spans="1:22" x14ac:dyDescent="0.25">
      <c r="A65" s="315"/>
      <c r="B65" s="315"/>
      <c r="C65" s="315"/>
      <c r="D65" s="315"/>
      <c r="E65" s="315"/>
      <c r="F65" s="315"/>
      <c r="G65" s="315"/>
      <c r="H65" s="315"/>
      <c r="I65" s="315"/>
      <c r="J65" s="315"/>
      <c r="K65" s="315"/>
      <c r="L65" s="315"/>
      <c r="M65" s="315"/>
      <c r="N65" s="315"/>
      <c r="O65" s="315"/>
      <c r="P65" s="315"/>
      <c r="Q65" s="315"/>
      <c r="R65" s="295"/>
      <c r="S65" s="295"/>
      <c r="T65" s="295"/>
      <c r="U65" s="295"/>
      <c r="V65" s="295"/>
    </row>
    <row r="66" spans="1:22" x14ac:dyDescent="0.25">
      <c r="A66" s="315"/>
      <c r="B66" s="315"/>
      <c r="C66" s="315"/>
      <c r="D66" s="315"/>
      <c r="E66" s="315"/>
      <c r="F66" s="315"/>
      <c r="G66" s="315"/>
      <c r="H66" s="315"/>
      <c r="I66" s="315"/>
      <c r="J66" s="315"/>
      <c r="K66" s="315"/>
      <c r="L66" s="315"/>
      <c r="M66" s="315"/>
      <c r="N66" s="315"/>
      <c r="O66" s="315"/>
      <c r="P66" s="315"/>
      <c r="Q66" s="315"/>
      <c r="R66" s="295"/>
      <c r="S66" s="295"/>
      <c r="T66" s="295"/>
      <c r="U66" s="295"/>
      <c r="V66" s="295"/>
    </row>
  </sheetData>
  <mergeCells count="5">
    <mergeCell ref="D1:F1"/>
    <mergeCell ref="A5:A6"/>
    <mergeCell ref="C5:G5"/>
    <mergeCell ref="H5:L5"/>
    <mergeCell ref="M5:Q5"/>
  </mergeCells>
  <pageMargins left="0.7" right="0.7" top="0.75" bottom="0.75" header="0.3" footer="0.3"/>
  <pageSetup paperSize="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1"/>
  <sheetViews>
    <sheetView zoomScale="112" zoomScaleNormal="112" workbookViewId="0">
      <selection activeCell="B61" sqref="B61"/>
    </sheetView>
  </sheetViews>
  <sheetFormatPr defaultRowHeight="15" x14ac:dyDescent="0.25"/>
  <cols>
    <col min="1" max="1" width="29.7109375" style="249" customWidth="1"/>
    <col min="2" max="2" width="9.7109375" style="249" customWidth="1"/>
    <col min="3" max="3" width="11.140625" style="249" customWidth="1"/>
    <col min="4" max="4" width="7.140625" style="249" customWidth="1"/>
    <col min="5" max="5" width="9.140625" style="249" customWidth="1"/>
    <col min="6" max="6" width="9.7109375" style="249" customWidth="1"/>
    <col min="7" max="7" width="7.5703125" style="249" customWidth="1"/>
    <col min="8" max="8" width="8.42578125" style="249" customWidth="1"/>
    <col min="9" max="9" width="11.28515625" style="249" customWidth="1"/>
    <col min="10" max="10" width="9.5703125" style="249" customWidth="1"/>
    <col min="11" max="11" width="10.85546875" style="249" customWidth="1"/>
    <col min="12" max="16384" width="9.140625" style="249"/>
  </cols>
  <sheetData>
    <row r="1" spans="1:18" ht="15.75" x14ac:dyDescent="0.25">
      <c r="A1" s="171"/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  <c r="P1" s="171"/>
      <c r="Q1" s="295"/>
      <c r="R1" s="295"/>
    </row>
    <row r="2" spans="1:18" ht="15.75" x14ac:dyDescent="0.25">
      <c r="A2" s="172" t="s">
        <v>193</v>
      </c>
      <c r="B2" s="173"/>
      <c r="C2" s="528"/>
      <c r="D2" s="539"/>
      <c r="E2" s="539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295"/>
      <c r="R2" s="295"/>
    </row>
    <row r="3" spans="1:18" ht="15.75" x14ac:dyDescent="0.25">
      <c r="A3" s="171"/>
      <c r="B3" s="171"/>
      <c r="C3" s="171"/>
      <c r="D3" s="173"/>
      <c r="E3" s="173"/>
      <c r="F3" s="173"/>
      <c r="G3" s="173"/>
      <c r="H3" s="173"/>
      <c r="I3" s="173"/>
      <c r="J3" s="171"/>
      <c r="K3" s="171"/>
      <c r="L3" s="171"/>
      <c r="M3" s="171"/>
      <c r="N3" s="171"/>
      <c r="O3" s="171"/>
      <c r="P3" s="171"/>
      <c r="Q3" s="295"/>
      <c r="R3" s="295"/>
    </row>
    <row r="4" spans="1:18" ht="15.75" x14ac:dyDescent="0.25">
      <c r="A4" s="172"/>
      <c r="B4" s="171"/>
      <c r="C4" s="173"/>
      <c r="D4" s="173"/>
      <c r="E4" s="173"/>
      <c r="F4" s="173"/>
      <c r="G4" s="173"/>
      <c r="H4" s="173"/>
      <c r="I4" s="173"/>
      <c r="J4" s="173"/>
      <c r="K4" s="173"/>
      <c r="L4" s="173"/>
      <c r="M4" s="173"/>
      <c r="N4" s="173"/>
      <c r="O4" s="173"/>
      <c r="P4" s="171"/>
      <c r="Q4" s="295"/>
      <c r="R4" s="295"/>
    </row>
    <row r="5" spans="1:18" ht="15.75" x14ac:dyDescent="0.25">
      <c r="A5" s="172" t="s">
        <v>222</v>
      </c>
      <c r="B5" s="171"/>
      <c r="C5" s="171"/>
      <c r="D5" s="171"/>
      <c r="E5" s="171"/>
      <c r="F5" s="171"/>
      <c r="G5" s="171"/>
      <c r="H5" s="171"/>
      <c r="I5" s="171"/>
      <c r="J5" s="171"/>
      <c r="K5" s="171"/>
      <c r="L5" s="171"/>
      <c r="M5" s="171"/>
      <c r="N5" s="171"/>
      <c r="O5" s="171"/>
      <c r="P5" s="171"/>
      <c r="Q5" s="295"/>
      <c r="R5" s="295"/>
    </row>
    <row r="6" spans="1:18" ht="15.75" x14ac:dyDescent="0.25">
      <c r="A6" s="250"/>
      <c r="B6" s="536" t="s">
        <v>164</v>
      </c>
      <c r="C6" s="540"/>
      <c r="D6" s="540"/>
      <c r="E6" s="540"/>
      <c r="F6" s="541"/>
      <c r="G6" s="536" t="s">
        <v>195</v>
      </c>
      <c r="H6" s="540"/>
      <c r="I6" s="540"/>
      <c r="J6" s="540"/>
      <c r="K6" s="541"/>
      <c r="L6" s="536" t="s">
        <v>196</v>
      </c>
      <c r="M6" s="540"/>
      <c r="N6" s="540"/>
      <c r="O6" s="540"/>
      <c r="P6" s="541"/>
      <c r="Q6" s="295"/>
      <c r="R6" s="295"/>
    </row>
    <row r="7" spans="1:18" ht="15.75" x14ac:dyDescent="0.25">
      <c r="A7" s="251" t="s">
        <v>167</v>
      </c>
      <c r="B7" s="252" t="s">
        <v>168</v>
      </c>
      <c r="C7" s="252" t="s">
        <v>169</v>
      </c>
      <c r="D7" s="252" t="s">
        <v>170</v>
      </c>
      <c r="E7" s="252" t="s">
        <v>171</v>
      </c>
      <c r="F7" s="252" t="s">
        <v>172</v>
      </c>
      <c r="G7" s="252" t="s">
        <v>168</v>
      </c>
      <c r="H7" s="252" t="s">
        <v>169</v>
      </c>
      <c r="I7" s="252" t="s">
        <v>170</v>
      </c>
      <c r="J7" s="252" t="s">
        <v>171</v>
      </c>
      <c r="K7" s="252" t="s">
        <v>172</v>
      </c>
      <c r="L7" s="252" t="s">
        <v>168</v>
      </c>
      <c r="M7" s="252" t="s">
        <v>169</v>
      </c>
      <c r="N7" s="252" t="s">
        <v>170</v>
      </c>
      <c r="O7" s="252" t="s">
        <v>171</v>
      </c>
      <c r="P7" s="252" t="s">
        <v>172</v>
      </c>
      <c r="Q7" s="295"/>
      <c r="R7" s="295"/>
    </row>
    <row r="8" spans="1:18" ht="15.75" x14ac:dyDescent="0.25">
      <c r="A8" s="253">
        <v>2</v>
      </c>
      <c r="B8" s="253">
        <v>3</v>
      </c>
      <c r="C8" s="253">
        <v>4</v>
      </c>
      <c r="D8" s="253">
        <v>5</v>
      </c>
      <c r="E8" s="253">
        <v>6</v>
      </c>
      <c r="F8" s="253">
        <v>7</v>
      </c>
      <c r="G8" s="253">
        <v>8</v>
      </c>
      <c r="H8" s="253">
        <v>9</v>
      </c>
      <c r="I8" s="253">
        <v>10</v>
      </c>
      <c r="J8" s="253">
        <v>11</v>
      </c>
      <c r="K8" s="253">
        <v>12</v>
      </c>
      <c r="L8" s="253">
        <v>13</v>
      </c>
      <c r="M8" s="253">
        <v>14</v>
      </c>
      <c r="N8" s="253">
        <v>15</v>
      </c>
      <c r="O8" s="253">
        <v>16</v>
      </c>
      <c r="P8" s="254">
        <v>17</v>
      </c>
      <c r="Q8" s="295"/>
      <c r="R8" s="295"/>
    </row>
    <row r="9" spans="1:18" ht="30.75" customHeight="1" x14ac:dyDescent="0.25">
      <c r="A9" s="316" t="s">
        <v>223</v>
      </c>
      <c r="B9" s="273">
        <v>60</v>
      </c>
      <c r="C9" s="317">
        <v>0.8</v>
      </c>
      <c r="D9" s="318">
        <v>0.1</v>
      </c>
      <c r="E9" s="318">
        <v>4.0999999999999996</v>
      </c>
      <c r="F9" s="319">
        <v>20.9</v>
      </c>
      <c r="G9" s="320">
        <v>80</v>
      </c>
      <c r="H9" s="318">
        <v>1</v>
      </c>
      <c r="I9" s="318">
        <v>0.2</v>
      </c>
      <c r="J9" s="318">
        <v>5.7</v>
      </c>
      <c r="K9" s="318">
        <v>29</v>
      </c>
      <c r="L9" s="320">
        <v>100</v>
      </c>
      <c r="M9" s="318">
        <v>1.3</v>
      </c>
      <c r="N9" s="318">
        <v>0.2</v>
      </c>
      <c r="O9" s="318">
        <v>7</v>
      </c>
      <c r="P9" s="321">
        <v>36</v>
      </c>
      <c r="Q9" s="295"/>
      <c r="R9" s="295"/>
    </row>
    <row r="10" spans="1:18" ht="15.75" x14ac:dyDescent="0.25">
      <c r="A10" s="186" t="s">
        <v>119</v>
      </c>
      <c r="B10" s="187">
        <v>200</v>
      </c>
      <c r="C10" s="188">
        <v>21.6</v>
      </c>
      <c r="D10" s="188">
        <v>6.1</v>
      </c>
      <c r="E10" s="188">
        <v>37</v>
      </c>
      <c r="F10" s="188">
        <v>322.2</v>
      </c>
      <c r="G10" s="187">
        <v>220</v>
      </c>
      <c r="H10" s="188">
        <v>24.8</v>
      </c>
      <c r="I10" s="188">
        <v>6.3</v>
      </c>
      <c r="J10" s="188">
        <v>41.1</v>
      </c>
      <c r="K10" s="188">
        <v>354.1</v>
      </c>
      <c r="L10" s="187">
        <v>250</v>
      </c>
      <c r="M10" s="188">
        <v>26.8</v>
      </c>
      <c r="N10" s="188">
        <v>8.4</v>
      </c>
      <c r="O10" s="188">
        <v>45.5</v>
      </c>
      <c r="P10" s="188">
        <v>397.8</v>
      </c>
      <c r="Q10" s="295"/>
      <c r="R10" s="295"/>
    </row>
    <row r="11" spans="1:18" ht="18.75" x14ac:dyDescent="0.3">
      <c r="A11" s="186" t="s">
        <v>54</v>
      </c>
      <c r="B11" s="210">
        <v>200</v>
      </c>
      <c r="C11" s="185">
        <v>7.7</v>
      </c>
      <c r="D11" s="185">
        <v>4.3</v>
      </c>
      <c r="E11" s="185">
        <v>12.9</v>
      </c>
      <c r="F11" s="185">
        <v>240.3</v>
      </c>
      <c r="G11" s="210">
        <v>200</v>
      </c>
      <c r="H11" s="225">
        <v>7.7</v>
      </c>
      <c r="I11" s="185">
        <v>4.3</v>
      </c>
      <c r="J11" s="185">
        <v>12.9</v>
      </c>
      <c r="K11" s="185">
        <v>240.3</v>
      </c>
      <c r="L11" s="210">
        <v>200</v>
      </c>
      <c r="M11" s="185">
        <v>7.7</v>
      </c>
      <c r="N11" s="185">
        <v>4.3</v>
      </c>
      <c r="O11" s="185">
        <v>12.9</v>
      </c>
      <c r="P11" s="185">
        <v>240.3</v>
      </c>
      <c r="Q11" s="295"/>
      <c r="R11" s="295"/>
    </row>
    <row r="12" spans="1:18" ht="15.75" x14ac:dyDescent="0.25">
      <c r="A12" s="256" t="s">
        <v>199</v>
      </c>
      <c r="B12" s="260">
        <v>120</v>
      </c>
      <c r="C12" s="261">
        <v>0.38</v>
      </c>
      <c r="D12" s="262">
        <v>0.05</v>
      </c>
      <c r="E12" s="261">
        <v>15.84</v>
      </c>
      <c r="F12" s="261">
        <v>67.2</v>
      </c>
      <c r="G12" s="260">
        <v>120</v>
      </c>
      <c r="H12" s="261">
        <v>0.38</v>
      </c>
      <c r="I12" s="262">
        <v>0.05</v>
      </c>
      <c r="J12" s="261">
        <v>15.84</v>
      </c>
      <c r="K12" s="261">
        <v>67.2</v>
      </c>
      <c r="L12" s="260">
        <v>120</v>
      </c>
      <c r="M12" s="261">
        <v>0.38</v>
      </c>
      <c r="N12" s="262">
        <v>0.05</v>
      </c>
      <c r="O12" s="261">
        <v>15.84</v>
      </c>
      <c r="P12" s="261">
        <v>67.2</v>
      </c>
      <c r="Q12" s="295"/>
      <c r="R12" s="295"/>
    </row>
    <row r="13" spans="1:18" ht="31.5" x14ac:dyDescent="0.25">
      <c r="A13" s="256" t="s">
        <v>110</v>
      </c>
      <c r="B13" s="273">
        <v>30</v>
      </c>
      <c r="C13" s="274">
        <v>2.2000000000000002</v>
      </c>
      <c r="D13" s="274">
        <v>0.3</v>
      </c>
      <c r="E13" s="274">
        <v>13.8</v>
      </c>
      <c r="F13" s="274">
        <v>67.5</v>
      </c>
      <c r="G13" s="273">
        <v>50</v>
      </c>
      <c r="H13" s="274">
        <v>3.7</v>
      </c>
      <c r="I13" s="274">
        <v>0.5</v>
      </c>
      <c r="J13" s="274">
        <v>22.9</v>
      </c>
      <c r="K13" s="274">
        <v>112.5</v>
      </c>
      <c r="L13" s="273">
        <v>50</v>
      </c>
      <c r="M13" s="274">
        <v>3.7</v>
      </c>
      <c r="N13" s="274">
        <v>0.5</v>
      </c>
      <c r="O13" s="274">
        <v>22.9</v>
      </c>
      <c r="P13" s="322">
        <v>112.5</v>
      </c>
      <c r="Q13" s="295"/>
      <c r="R13" s="295"/>
    </row>
    <row r="14" spans="1:18" ht="15.75" x14ac:dyDescent="0.25">
      <c r="A14" s="263" t="s">
        <v>175</v>
      </c>
      <c r="B14" s="260">
        <f>SUM(B9:B13)</f>
        <v>610</v>
      </c>
      <c r="C14" s="260">
        <f t="shared" ref="C14:P14" si="0">SUM(C9:C13)</f>
        <v>32.68</v>
      </c>
      <c r="D14" s="260">
        <f t="shared" si="0"/>
        <v>10.850000000000001</v>
      </c>
      <c r="E14" s="260">
        <f t="shared" si="0"/>
        <v>83.64</v>
      </c>
      <c r="F14" s="260">
        <f t="shared" si="0"/>
        <v>718.1</v>
      </c>
      <c r="G14" s="260">
        <f t="shared" si="0"/>
        <v>670</v>
      </c>
      <c r="H14" s="260">
        <f t="shared" si="0"/>
        <v>37.580000000000005</v>
      </c>
      <c r="I14" s="260">
        <f t="shared" si="0"/>
        <v>11.350000000000001</v>
      </c>
      <c r="J14" s="260">
        <f t="shared" si="0"/>
        <v>98.44</v>
      </c>
      <c r="K14" s="260">
        <f t="shared" si="0"/>
        <v>803.10000000000014</v>
      </c>
      <c r="L14" s="260">
        <f t="shared" si="0"/>
        <v>720</v>
      </c>
      <c r="M14" s="260">
        <f t="shared" si="0"/>
        <v>39.88000000000001</v>
      </c>
      <c r="N14" s="260">
        <f t="shared" si="0"/>
        <v>13.45</v>
      </c>
      <c r="O14" s="260">
        <f t="shared" si="0"/>
        <v>104.14000000000001</v>
      </c>
      <c r="P14" s="260">
        <f t="shared" si="0"/>
        <v>853.80000000000007</v>
      </c>
      <c r="Q14" s="295"/>
      <c r="R14" s="295"/>
    </row>
    <row r="15" spans="1:18" ht="15.75" x14ac:dyDescent="0.25">
      <c r="A15" s="264" t="s">
        <v>176</v>
      </c>
      <c r="B15" s="265"/>
      <c r="C15" s="266">
        <v>0.13950000000000001</v>
      </c>
      <c r="D15" s="267">
        <v>0.20399999999999999</v>
      </c>
      <c r="E15" s="266">
        <v>0.65200000000000002</v>
      </c>
      <c r="F15" s="266">
        <f>F14/2100</f>
        <v>0.34195238095238095</v>
      </c>
      <c r="G15" s="267"/>
      <c r="H15" s="266">
        <v>0.13700000000000001</v>
      </c>
      <c r="I15" s="267">
        <v>0.23200000000000001</v>
      </c>
      <c r="J15" s="266">
        <v>0.63100000000000001</v>
      </c>
      <c r="K15" s="266">
        <f>K14/2400</f>
        <v>0.33462500000000006</v>
      </c>
      <c r="L15" s="267"/>
      <c r="M15" s="266">
        <v>0.13600000000000001</v>
      </c>
      <c r="N15" s="267">
        <v>0.22900000000000001</v>
      </c>
      <c r="O15" s="266">
        <f>(O14*4)/P14</f>
        <v>0.48788943546498009</v>
      </c>
      <c r="P15" s="266">
        <f>P14/2800</f>
        <v>0.30492857142857144</v>
      </c>
      <c r="Q15" s="295"/>
      <c r="R15" s="295"/>
    </row>
    <row r="16" spans="1:18" ht="15.75" x14ac:dyDescent="0.25">
      <c r="A16" s="199"/>
      <c r="B16" s="200"/>
      <c r="C16" s="201"/>
      <c r="D16" s="201"/>
      <c r="E16" s="201"/>
      <c r="F16" s="201"/>
      <c r="G16" s="200"/>
      <c r="H16" s="201"/>
      <c r="I16" s="201"/>
      <c r="J16" s="201"/>
      <c r="K16" s="201"/>
      <c r="L16" s="200"/>
      <c r="M16" s="201"/>
      <c r="N16" s="201"/>
      <c r="O16" s="201"/>
      <c r="P16" s="202"/>
      <c r="Q16" s="295"/>
      <c r="R16" s="295"/>
    </row>
    <row r="17" spans="1:18" ht="15.75" x14ac:dyDescent="0.25">
      <c r="A17" s="199"/>
      <c r="B17" s="204"/>
      <c r="C17" s="204"/>
      <c r="D17" s="204"/>
      <c r="E17" s="204"/>
      <c r="F17" s="204"/>
      <c r="G17" s="204"/>
      <c r="H17" s="201"/>
      <c r="I17" s="201"/>
      <c r="J17" s="201"/>
      <c r="K17" s="201"/>
      <c r="L17" s="204"/>
      <c r="M17" s="201"/>
      <c r="N17" s="201"/>
      <c r="O17" s="201"/>
      <c r="P17" s="202"/>
      <c r="Q17" s="295"/>
      <c r="R17" s="295"/>
    </row>
    <row r="18" spans="1:18" ht="15.75" x14ac:dyDescent="0.25">
      <c r="A18" s="205" t="s">
        <v>224</v>
      </c>
      <c r="B18" s="204"/>
      <c r="C18" s="204"/>
      <c r="D18" s="204"/>
      <c r="E18" s="204"/>
      <c r="F18" s="200"/>
      <c r="G18" s="204"/>
      <c r="H18" s="204"/>
      <c r="I18" s="204"/>
      <c r="J18" s="204"/>
      <c r="K18" s="200"/>
      <c r="L18" s="204"/>
      <c r="M18" s="204"/>
      <c r="N18" s="204"/>
      <c r="O18" s="204"/>
      <c r="P18" s="206"/>
      <c r="Q18" s="295"/>
      <c r="R18" s="295"/>
    </row>
    <row r="19" spans="1:18" ht="15.75" x14ac:dyDescent="0.25">
      <c r="A19" s="268">
        <v>2</v>
      </c>
      <c r="B19" s="268">
        <v>3</v>
      </c>
      <c r="C19" s="268">
        <v>4</v>
      </c>
      <c r="D19" s="268">
        <v>5</v>
      </c>
      <c r="E19" s="268">
        <v>6</v>
      </c>
      <c r="F19" s="268">
        <v>7</v>
      </c>
      <c r="G19" s="268">
        <v>8</v>
      </c>
      <c r="H19" s="268">
        <v>9</v>
      </c>
      <c r="I19" s="268">
        <v>10</v>
      </c>
      <c r="J19" s="268">
        <v>11</v>
      </c>
      <c r="K19" s="268">
        <v>12</v>
      </c>
      <c r="L19" s="268">
        <v>13</v>
      </c>
      <c r="M19" s="268">
        <v>14</v>
      </c>
      <c r="N19" s="268">
        <v>15</v>
      </c>
      <c r="O19" s="268">
        <v>16</v>
      </c>
      <c r="P19" s="269">
        <v>17</v>
      </c>
      <c r="Q19" s="295"/>
      <c r="R19" s="295"/>
    </row>
    <row r="20" spans="1:18" ht="31.5" x14ac:dyDescent="0.25">
      <c r="A20" s="256" t="s">
        <v>90</v>
      </c>
      <c r="B20" s="270">
        <v>200</v>
      </c>
      <c r="C20" s="271">
        <v>15.1</v>
      </c>
      <c r="D20" s="271">
        <v>5.7</v>
      </c>
      <c r="E20" s="271">
        <v>13.3</v>
      </c>
      <c r="F20" s="271">
        <v>350.9</v>
      </c>
      <c r="G20" s="270">
        <v>220</v>
      </c>
      <c r="H20" s="271">
        <v>18.5</v>
      </c>
      <c r="I20" s="271">
        <v>7.1</v>
      </c>
      <c r="J20" s="271">
        <v>16.3</v>
      </c>
      <c r="K20" s="271">
        <v>380.7</v>
      </c>
      <c r="L20" s="270">
        <v>250</v>
      </c>
      <c r="M20" s="271">
        <v>20.8</v>
      </c>
      <c r="N20" s="271">
        <v>8.4</v>
      </c>
      <c r="O20" s="271">
        <v>19</v>
      </c>
      <c r="P20" s="271">
        <v>483.7</v>
      </c>
      <c r="Q20" s="295"/>
      <c r="R20" s="295"/>
    </row>
    <row r="21" spans="1:18" ht="25.5" customHeight="1" x14ac:dyDescent="0.25">
      <c r="A21" s="323" t="s">
        <v>36</v>
      </c>
      <c r="B21" s="216">
        <v>200</v>
      </c>
      <c r="C21" s="283">
        <v>0.3</v>
      </c>
      <c r="D21" s="283" t="s">
        <v>209</v>
      </c>
      <c r="E21" s="283">
        <v>16.899999999999999</v>
      </c>
      <c r="F21" s="283">
        <v>71.3</v>
      </c>
      <c r="G21" s="216">
        <v>200</v>
      </c>
      <c r="H21" s="283">
        <v>0.3</v>
      </c>
      <c r="I21" s="283" t="s">
        <v>209</v>
      </c>
      <c r="J21" s="283">
        <v>16.899999999999999</v>
      </c>
      <c r="K21" s="283">
        <v>71.3</v>
      </c>
      <c r="L21" s="216">
        <v>200</v>
      </c>
      <c r="M21" s="283">
        <v>0.3</v>
      </c>
      <c r="N21" s="283" t="s">
        <v>209</v>
      </c>
      <c r="O21" s="283">
        <v>16.899999999999999</v>
      </c>
      <c r="P21" s="283">
        <v>71.3</v>
      </c>
      <c r="Q21" s="295"/>
      <c r="R21" s="295"/>
    </row>
    <row r="22" spans="1:18" ht="31.5" x14ac:dyDescent="0.25">
      <c r="A22" s="277" t="s">
        <v>110</v>
      </c>
      <c r="B22" s="273">
        <v>30</v>
      </c>
      <c r="C22" s="274">
        <v>2.2000000000000002</v>
      </c>
      <c r="D22" s="274">
        <v>0.3</v>
      </c>
      <c r="E22" s="274">
        <v>13.8</v>
      </c>
      <c r="F22" s="274">
        <v>67.5</v>
      </c>
      <c r="G22" s="273">
        <v>50</v>
      </c>
      <c r="H22" s="274">
        <v>3.7</v>
      </c>
      <c r="I22" s="274">
        <v>0.5</v>
      </c>
      <c r="J22" s="274">
        <v>22.9</v>
      </c>
      <c r="K22" s="274">
        <v>112.5</v>
      </c>
      <c r="L22" s="273">
        <v>50</v>
      </c>
      <c r="M22" s="274">
        <v>3.7</v>
      </c>
      <c r="N22" s="274">
        <v>0.5</v>
      </c>
      <c r="O22" s="274">
        <v>22.9</v>
      </c>
      <c r="P22" s="322">
        <v>112.5</v>
      </c>
      <c r="Q22" s="295"/>
      <c r="R22" s="295"/>
    </row>
    <row r="23" spans="1:18" ht="18.75" x14ac:dyDescent="0.3">
      <c r="A23" s="186" t="s">
        <v>180</v>
      </c>
      <c r="B23" s="211">
        <v>20</v>
      </c>
      <c r="C23" s="185">
        <v>0.5</v>
      </c>
      <c r="D23" s="185">
        <v>3.7</v>
      </c>
      <c r="E23" s="185">
        <v>1.8</v>
      </c>
      <c r="F23" s="185">
        <v>42.1</v>
      </c>
      <c r="G23" s="212">
        <v>20</v>
      </c>
      <c r="H23" s="185">
        <v>0.5</v>
      </c>
      <c r="I23" s="185">
        <v>3.7</v>
      </c>
      <c r="J23" s="185">
        <v>1.8</v>
      </c>
      <c r="K23" s="185">
        <v>42.1</v>
      </c>
      <c r="L23" s="212">
        <v>20</v>
      </c>
      <c r="M23" s="185">
        <v>0.5</v>
      </c>
      <c r="N23" s="185">
        <v>3.7</v>
      </c>
      <c r="O23" s="185">
        <v>1.8</v>
      </c>
      <c r="P23" s="185">
        <v>42.1</v>
      </c>
      <c r="Q23" s="295"/>
      <c r="R23" s="295"/>
    </row>
    <row r="24" spans="1:18" ht="15.75" x14ac:dyDescent="0.25">
      <c r="A24" s="263" t="s">
        <v>175</v>
      </c>
      <c r="B24" s="260">
        <f>SUM(B20:B23)</f>
        <v>450</v>
      </c>
      <c r="C24" s="260">
        <f t="shared" ref="C24:P24" si="1">SUM(C20:C23)</f>
        <v>18.100000000000001</v>
      </c>
      <c r="D24" s="260">
        <f t="shared" si="1"/>
        <v>9.6999999999999993</v>
      </c>
      <c r="E24" s="260">
        <f t="shared" si="1"/>
        <v>45.8</v>
      </c>
      <c r="F24" s="260">
        <f t="shared" si="1"/>
        <v>531.79999999999995</v>
      </c>
      <c r="G24" s="260">
        <f t="shared" si="1"/>
        <v>490</v>
      </c>
      <c r="H24" s="260">
        <f t="shared" si="1"/>
        <v>23</v>
      </c>
      <c r="I24" s="260">
        <f t="shared" si="1"/>
        <v>11.3</v>
      </c>
      <c r="J24" s="260">
        <f t="shared" si="1"/>
        <v>57.9</v>
      </c>
      <c r="K24" s="260">
        <f t="shared" si="1"/>
        <v>606.6</v>
      </c>
      <c r="L24" s="260">
        <f t="shared" si="1"/>
        <v>520</v>
      </c>
      <c r="M24" s="260">
        <f t="shared" si="1"/>
        <v>25.3</v>
      </c>
      <c r="N24" s="260">
        <f t="shared" si="1"/>
        <v>12.600000000000001</v>
      </c>
      <c r="O24" s="260">
        <f t="shared" si="1"/>
        <v>60.599999999999994</v>
      </c>
      <c r="P24" s="260">
        <f t="shared" si="1"/>
        <v>709.6</v>
      </c>
      <c r="Q24" s="295"/>
      <c r="R24" s="295"/>
    </row>
    <row r="25" spans="1:18" ht="15.75" x14ac:dyDescent="0.25">
      <c r="A25" s="264" t="s">
        <v>176</v>
      </c>
      <c r="B25" s="265"/>
      <c r="C25" s="266">
        <v>0.14199999999999999</v>
      </c>
      <c r="D25" s="267">
        <f>(D24*9)/F24</f>
        <v>0.16415945844302371</v>
      </c>
      <c r="E25" s="266">
        <f>(E24*4)/F24</f>
        <v>0.34449040992854457</v>
      </c>
      <c r="F25" s="266">
        <f>F24/2100</f>
        <v>0.25323809523809521</v>
      </c>
      <c r="G25" s="265"/>
      <c r="H25" s="266">
        <v>0.14099999999999999</v>
      </c>
      <c r="I25" s="267">
        <f>(I24*9)/K24</f>
        <v>0.16765578635014836</v>
      </c>
      <c r="J25" s="266">
        <f>(J24*4)/K24</f>
        <v>0.38180019782393665</v>
      </c>
      <c r="K25" s="266">
        <f>K24/2400</f>
        <v>0.25275000000000003</v>
      </c>
      <c r="L25" s="265"/>
      <c r="M25" s="266">
        <v>0.15</v>
      </c>
      <c r="N25" s="267">
        <f>(N24*9)/P24</f>
        <v>0.15980834272829764</v>
      </c>
      <c r="O25" s="266">
        <f>(O24*4)/P24</f>
        <v>0.34160090191657266</v>
      </c>
      <c r="P25" s="266">
        <f>P24/2800</f>
        <v>0.25342857142857145</v>
      </c>
      <c r="Q25" s="295"/>
      <c r="R25" s="295"/>
    </row>
    <row r="26" spans="1:18" ht="15.75" x14ac:dyDescent="0.25">
      <c r="A26" s="199"/>
      <c r="B26" s="200"/>
      <c r="C26" s="201"/>
      <c r="D26" s="201"/>
      <c r="E26" s="201"/>
      <c r="F26" s="201"/>
      <c r="G26" s="200"/>
      <c r="H26" s="201"/>
      <c r="I26" s="201"/>
      <c r="J26" s="201"/>
      <c r="K26" s="201"/>
      <c r="L26" s="200"/>
      <c r="M26" s="201"/>
      <c r="N26" s="201"/>
      <c r="O26" s="201"/>
      <c r="P26" s="202"/>
      <c r="Q26" s="295"/>
      <c r="R26" s="295"/>
    </row>
    <row r="27" spans="1:18" ht="15.75" x14ac:dyDescent="0.25">
      <c r="A27" s="199"/>
      <c r="B27" s="204"/>
      <c r="C27" s="204"/>
      <c r="D27" s="204"/>
      <c r="E27" s="204"/>
      <c r="F27" s="204"/>
      <c r="G27" s="204"/>
      <c r="H27" s="201"/>
      <c r="I27" s="201"/>
      <c r="J27" s="201"/>
      <c r="K27" s="201"/>
      <c r="L27" s="200"/>
      <c r="M27" s="201"/>
      <c r="N27" s="201"/>
      <c r="O27" s="201"/>
      <c r="P27" s="202"/>
      <c r="Q27" s="295"/>
      <c r="R27" s="295"/>
    </row>
    <row r="28" spans="1:18" ht="15.75" x14ac:dyDescent="0.25">
      <c r="A28" s="205" t="s">
        <v>225</v>
      </c>
      <c r="B28" s="204"/>
      <c r="C28" s="204"/>
      <c r="D28" s="204"/>
      <c r="E28" s="204"/>
      <c r="F28" s="204"/>
      <c r="G28" s="204"/>
      <c r="H28" s="204"/>
      <c r="I28" s="204"/>
      <c r="J28" s="204"/>
      <c r="K28" s="204"/>
      <c r="L28" s="204"/>
      <c r="M28" s="204"/>
      <c r="N28" s="204"/>
      <c r="O28" s="204"/>
      <c r="P28" s="229"/>
      <c r="Q28" s="295"/>
      <c r="R28" s="295"/>
    </row>
    <row r="29" spans="1:18" ht="15.75" x14ac:dyDescent="0.25">
      <c r="A29" s="268">
        <v>2</v>
      </c>
      <c r="B29" s="268">
        <v>3</v>
      </c>
      <c r="C29" s="275">
        <v>4</v>
      </c>
      <c r="D29" s="275">
        <v>5</v>
      </c>
      <c r="E29" s="275">
        <v>6</v>
      </c>
      <c r="F29" s="275">
        <v>7</v>
      </c>
      <c r="G29" s="275">
        <v>8</v>
      </c>
      <c r="H29" s="275">
        <v>9</v>
      </c>
      <c r="I29" s="275">
        <v>10</v>
      </c>
      <c r="J29" s="275">
        <v>11</v>
      </c>
      <c r="K29" s="275">
        <v>12</v>
      </c>
      <c r="L29" s="275">
        <v>13</v>
      </c>
      <c r="M29" s="275">
        <v>14</v>
      </c>
      <c r="N29" s="275">
        <v>15</v>
      </c>
      <c r="O29" s="275">
        <v>16</v>
      </c>
      <c r="P29" s="276">
        <v>17</v>
      </c>
      <c r="Q29" s="295"/>
      <c r="R29" s="295"/>
    </row>
    <row r="30" spans="1:18" ht="18.75" x14ac:dyDescent="0.3">
      <c r="A30" s="256" t="s">
        <v>226</v>
      </c>
      <c r="B30" s="324">
        <v>70</v>
      </c>
      <c r="C30" s="185">
        <v>12.7</v>
      </c>
      <c r="D30" s="185">
        <v>4.4000000000000004</v>
      </c>
      <c r="E30" s="185">
        <v>8</v>
      </c>
      <c r="F30" s="185">
        <v>141.1</v>
      </c>
      <c r="G30" s="212">
        <v>90</v>
      </c>
      <c r="H30" s="185">
        <v>18.5</v>
      </c>
      <c r="I30" s="185">
        <v>5.6</v>
      </c>
      <c r="J30" s="185">
        <v>10.4</v>
      </c>
      <c r="K30" s="185">
        <v>167.1</v>
      </c>
      <c r="L30" s="212">
        <v>100</v>
      </c>
      <c r="M30" s="185">
        <v>19.7</v>
      </c>
      <c r="N30" s="185">
        <v>5.7</v>
      </c>
      <c r="O30" s="185">
        <v>12.1</v>
      </c>
      <c r="P30" s="185">
        <v>199.1</v>
      </c>
      <c r="Q30" s="295"/>
      <c r="R30" s="295"/>
    </row>
    <row r="31" spans="1:18" ht="21" customHeight="1" x14ac:dyDescent="0.25">
      <c r="A31" s="277" t="s">
        <v>227</v>
      </c>
      <c r="B31" s="187">
        <v>130</v>
      </c>
      <c r="C31" s="188">
        <v>3</v>
      </c>
      <c r="D31" s="188">
        <v>2.8</v>
      </c>
      <c r="E31" s="188">
        <v>24.02</v>
      </c>
      <c r="F31" s="188">
        <v>140.12</v>
      </c>
      <c r="G31" s="187">
        <v>150</v>
      </c>
      <c r="H31" s="188">
        <v>3.7</v>
      </c>
      <c r="I31" s="188">
        <v>4.4000000000000004</v>
      </c>
      <c r="J31" s="188">
        <v>30</v>
      </c>
      <c r="K31" s="188">
        <v>182.5</v>
      </c>
      <c r="L31" s="187">
        <v>180</v>
      </c>
      <c r="M31" s="188">
        <v>4.4000000000000004</v>
      </c>
      <c r="N31" s="188">
        <v>5.9</v>
      </c>
      <c r="O31" s="188">
        <v>35.200000000000003</v>
      </c>
      <c r="P31" s="188">
        <v>221.4</v>
      </c>
      <c r="Q31" s="295"/>
      <c r="R31" s="295"/>
    </row>
    <row r="32" spans="1:18" ht="30" customHeight="1" x14ac:dyDescent="0.25">
      <c r="A32" s="186" t="s">
        <v>186</v>
      </c>
      <c r="B32" s="230">
        <v>20</v>
      </c>
      <c r="C32" s="231">
        <v>0.7</v>
      </c>
      <c r="D32" s="231">
        <v>0</v>
      </c>
      <c r="E32" s="231">
        <v>3.1</v>
      </c>
      <c r="F32" s="231">
        <v>25</v>
      </c>
      <c r="G32" s="230">
        <v>25</v>
      </c>
      <c r="H32" s="231">
        <v>0.8</v>
      </c>
      <c r="I32" s="231">
        <v>0</v>
      </c>
      <c r="J32" s="231">
        <v>4.0999999999999996</v>
      </c>
      <c r="K32" s="231">
        <v>28</v>
      </c>
      <c r="L32" s="230">
        <v>30</v>
      </c>
      <c r="M32" s="231">
        <v>0.9</v>
      </c>
      <c r="N32" s="231">
        <v>0</v>
      </c>
      <c r="O32" s="231">
        <v>5.0999999999999996</v>
      </c>
      <c r="P32" s="231">
        <v>30</v>
      </c>
      <c r="Q32" s="295"/>
      <c r="R32" s="295"/>
    </row>
    <row r="33" spans="1:18" ht="21.95" customHeight="1" x14ac:dyDescent="0.3">
      <c r="A33" s="186" t="s">
        <v>180</v>
      </c>
      <c r="B33" s="211">
        <v>20</v>
      </c>
      <c r="C33" s="185">
        <v>0.5</v>
      </c>
      <c r="D33" s="185">
        <v>3.7</v>
      </c>
      <c r="E33" s="185">
        <v>1.8</v>
      </c>
      <c r="F33" s="185">
        <v>42.1</v>
      </c>
      <c r="G33" s="212">
        <v>20</v>
      </c>
      <c r="H33" s="185">
        <v>0.5</v>
      </c>
      <c r="I33" s="185">
        <v>3.7</v>
      </c>
      <c r="J33" s="185">
        <v>1.8</v>
      </c>
      <c r="K33" s="185">
        <v>42.1</v>
      </c>
      <c r="L33" s="212">
        <v>20</v>
      </c>
      <c r="M33" s="185">
        <v>0.5</v>
      </c>
      <c r="N33" s="185">
        <v>3.7</v>
      </c>
      <c r="O33" s="185">
        <v>1.8</v>
      </c>
      <c r="P33" s="185">
        <v>42.1</v>
      </c>
      <c r="Q33" s="295"/>
      <c r="R33" s="295"/>
    </row>
    <row r="34" spans="1:18" ht="19.5" customHeight="1" x14ac:dyDescent="0.25">
      <c r="A34" s="277" t="s">
        <v>30</v>
      </c>
      <c r="B34" s="270">
        <v>200</v>
      </c>
      <c r="C34" s="286">
        <v>1.2</v>
      </c>
      <c r="D34" s="286">
        <v>0.2</v>
      </c>
      <c r="E34" s="286">
        <v>8.1999999999999993</v>
      </c>
      <c r="F34" s="286">
        <v>42.8</v>
      </c>
      <c r="G34" s="287">
        <v>200</v>
      </c>
      <c r="H34" s="286">
        <v>1.2</v>
      </c>
      <c r="I34" s="286">
        <v>0.2</v>
      </c>
      <c r="J34" s="286">
        <v>8.1999999999999993</v>
      </c>
      <c r="K34" s="286">
        <v>42.8</v>
      </c>
      <c r="L34" s="287">
        <v>200</v>
      </c>
      <c r="M34" s="286">
        <v>1.2</v>
      </c>
      <c r="N34" s="286">
        <v>0.2</v>
      </c>
      <c r="O34" s="286">
        <v>8.1999999999999993</v>
      </c>
      <c r="P34" s="286">
        <v>42.8</v>
      </c>
      <c r="Q34" s="295"/>
      <c r="R34" s="295"/>
    </row>
    <row r="35" spans="1:18" ht="15.75" x14ac:dyDescent="0.25">
      <c r="A35" s="256" t="s">
        <v>67</v>
      </c>
      <c r="B35" s="260">
        <v>120</v>
      </c>
      <c r="C35" s="325">
        <v>0.38</v>
      </c>
      <c r="D35" s="326">
        <v>0.05</v>
      </c>
      <c r="E35" s="325">
        <v>15.84</v>
      </c>
      <c r="F35" s="325">
        <v>67.2</v>
      </c>
      <c r="G35" s="260">
        <v>120</v>
      </c>
      <c r="H35" s="325">
        <v>0.38</v>
      </c>
      <c r="I35" s="326">
        <v>0.05</v>
      </c>
      <c r="J35" s="325">
        <v>15.84</v>
      </c>
      <c r="K35" s="325">
        <v>67.2</v>
      </c>
      <c r="L35" s="260">
        <v>120</v>
      </c>
      <c r="M35" s="325">
        <v>0.38</v>
      </c>
      <c r="N35" s="326">
        <v>0.05</v>
      </c>
      <c r="O35" s="325">
        <v>15.84</v>
      </c>
      <c r="P35" s="325">
        <v>67.2</v>
      </c>
      <c r="Q35" s="295"/>
      <c r="R35" s="295"/>
    </row>
    <row r="36" spans="1:18" ht="31.5" x14ac:dyDescent="0.25">
      <c r="A36" s="256" t="s">
        <v>110</v>
      </c>
      <c r="B36" s="260">
        <v>30</v>
      </c>
      <c r="C36" s="325">
        <v>2.2000000000000002</v>
      </c>
      <c r="D36" s="325">
        <v>0.3</v>
      </c>
      <c r="E36" s="325">
        <v>13.8</v>
      </c>
      <c r="F36" s="325">
        <v>67.5</v>
      </c>
      <c r="G36" s="260">
        <v>50</v>
      </c>
      <c r="H36" s="325">
        <v>3.7</v>
      </c>
      <c r="I36" s="325">
        <v>0.5</v>
      </c>
      <c r="J36" s="325">
        <v>22.9</v>
      </c>
      <c r="K36" s="325">
        <v>112.5</v>
      </c>
      <c r="L36" s="260">
        <v>50</v>
      </c>
      <c r="M36" s="325">
        <v>3.7</v>
      </c>
      <c r="N36" s="325">
        <v>0.5</v>
      </c>
      <c r="O36" s="325">
        <v>22.9</v>
      </c>
      <c r="P36" s="325">
        <v>112.5</v>
      </c>
      <c r="Q36" s="295"/>
      <c r="R36" s="295"/>
    </row>
    <row r="37" spans="1:18" ht="15.75" x14ac:dyDescent="0.25">
      <c r="A37" s="263" t="s">
        <v>175</v>
      </c>
      <c r="B37" s="260">
        <f>SUM(B30:B36)</f>
        <v>590</v>
      </c>
      <c r="C37" s="260">
        <f t="shared" ref="C37:P37" si="2">SUM(C30:C36)</f>
        <v>20.679999999999996</v>
      </c>
      <c r="D37" s="260">
        <f t="shared" si="2"/>
        <v>11.450000000000001</v>
      </c>
      <c r="E37" s="260">
        <f t="shared" si="2"/>
        <v>74.759999999999991</v>
      </c>
      <c r="F37" s="260">
        <f t="shared" si="2"/>
        <v>525.82000000000005</v>
      </c>
      <c r="G37" s="260">
        <f t="shared" si="2"/>
        <v>655</v>
      </c>
      <c r="H37" s="260">
        <f t="shared" si="2"/>
        <v>28.779999999999998</v>
      </c>
      <c r="I37" s="260">
        <f t="shared" si="2"/>
        <v>14.45</v>
      </c>
      <c r="J37" s="260">
        <f t="shared" si="2"/>
        <v>93.240000000000009</v>
      </c>
      <c r="K37" s="260">
        <f t="shared" si="2"/>
        <v>642.20000000000005</v>
      </c>
      <c r="L37" s="260">
        <f t="shared" si="2"/>
        <v>700</v>
      </c>
      <c r="M37" s="260">
        <f t="shared" si="2"/>
        <v>30.779999999999998</v>
      </c>
      <c r="N37" s="260">
        <f t="shared" si="2"/>
        <v>16.05</v>
      </c>
      <c r="O37" s="260">
        <f t="shared" si="2"/>
        <v>101.14000000000001</v>
      </c>
      <c r="P37" s="260">
        <f t="shared" si="2"/>
        <v>715.1</v>
      </c>
      <c r="Q37" s="295"/>
      <c r="R37" s="295"/>
    </row>
    <row r="38" spans="1:18" ht="15.75" x14ac:dyDescent="0.25">
      <c r="A38" s="264" t="s">
        <v>176</v>
      </c>
      <c r="B38" s="265"/>
      <c r="C38" s="266">
        <v>0.125</v>
      </c>
      <c r="D38" s="267">
        <v>0.28199999999999997</v>
      </c>
      <c r="E38" s="266">
        <v>0.59299999999999997</v>
      </c>
      <c r="F38" s="266">
        <f>F37/2100</f>
        <v>0.25039047619047622</v>
      </c>
      <c r="G38" s="265"/>
      <c r="H38" s="266">
        <v>0.12</v>
      </c>
      <c r="I38" s="267">
        <v>0.28000000000000003</v>
      </c>
      <c r="J38" s="266">
        <v>0.6</v>
      </c>
      <c r="K38" s="266">
        <f>K37/2400</f>
        <v>0.26758333333333334</v>
      </c>
      <c r="L38" s="265"/>
      <c r="M38" s="266">
        <v>0.121</v>
      </c>
      <c r="N38" s="267">
        <v>0.29799999999999999</v>
      </c>
      <c r="O38" s="266">
        <v>0.58099999999999996</v>
      </c>
      <c r="P38" s="266">
        <f>P37/2800</f>
        <v>0.25539285714285714</v>
      </c>
      <c r="Q38" s="295"/>
      <c r="R38" s="295"/>
    </row>
    <row r="39" spans="1:18" ht="15.75" x14ac:dyDescent="0.25">
      <c r="A39" s="199"/>
      <c r="B39" s="200"/>
      <c r="C39" s="201"/>
      <c r="D39" s="201"/>
      <c r="E39" s="201"/>
      <c r="F39" s="201"/>
      <c r="G39" s="200"/>
      <c r="H39" s="201"/>
      <c r="I39" s="201"/>
      <c r="J39" s="201"/>
      <c r="K39" s="201"/>
      <c r="L39" s="200"/>
      <c r="M39" s="201"/>
      <c r="N39" s="201"/>
      <c r="O39" s="201"/>
      <c r="P39" s="202"/>
      <c r="Q39" s="295"/>
      <c r="R39" s="295"/>
    </row>
    <row r="40" spans="1:18" ht="15.75" x14ac:dyDescent="0.25">
      <c r="A40" s="199"/>
      <c r="B40" s="200"/>
      <c r="C40" s="201"/>
      <c r="D40" s="201"/>
      <c r="E40" s="201"/>
      <c r="F40" s="201"/>
      <c r="G40" s="200"/>
      <c r="H40" s="201"/>
      <c r="I40" s="201"/>
      <c r="J40" s="201"/>
      <c r="K40" s="201"/>
      <c r="L40" s="200"/>
      <c r="M40" s="201"/>
      <c r="N40" s="201"/>
      <c r="O40" s="201"/>
      <c r="P40" s="202"/>
      <c r="Q40" s="295"/>
      <c r="R40" s="295"/>
    </row>
    <row r="41" spans="1:18" ht="15.75" x14ac:dyDescent="0.25">
      <c r="A41" s="205" t="s">
        <v>228</v>
      </c>
      <c r="B41" s="204"/>
      <c r="C41" s="204"/>
      <c r="D41" s="204"/>
      <c r="E41" s="204"/>
      <c r="F41" s="204"/>
      <c r="G41" s="204"/>
      <c r="H41" s="204"/>
      <c r="I41" s="204"/>
      <c r="J41" s="204"/>
      <c r="K41" s="204"/>
      <c r="L41" s="204"/>
      <c r="M41" s="204"/>
      <c r="N41" s="204"/>
      <c r="O41" s="204"/>
      <c r="P41" s="229"/>
      <c r="Q41" s="295"/>
      <c r="R41" s="295"/>
    </row>
    <row r="42" spans="1:18" ht="15.75" x14ac:dyDescent="0.25">
      <c r="A42" s="268">
        <v>2</v>
      </c>
      <c r="B42" s="275">
        <v>3</v>
      </c>
      <c r="C42" s="275">
        <v>4</v>
      </c>
      <c r="D42" s="275">
        <v>5</v>
      </c>
      <c r="E42" s="275">
        <v>6</v>
      </c>
      <c r="F42" s="275">
        <v>7</v>
      </c>
      <c r="G42" s="275">
        <v>8</v>
      </c>
      <c r="H42" s="275">
        <v>9</v>
      </c>
      <c r="I42" s="275">
        <v>10</v>
      </c>
      <c r="J42" s="275">
        <v>11</v>
      </c>
      <c r="K42" s="275">
        <v>12</v>
      </c>
      <c r="L42" s="275">
        <v>13</v>
      </c>
      <c r="M42" s="275">
        <v>14</v>
      </c>
      <c r="N42" s="275">
        <v>15</v>
      </c>
      <c r="O42" s="275">
        <v>16</v>
      </c>
      <c r="P42" s="276">
        <v>17</v>
      </c>
      <c r="Q42" s="295"/>
      <c r="R42" s="295"/>
    </row>
    <row r="43" spans="1:18" ht="32.25" x14ac:dyDescent="0.3">
      <c r="A43" s="327" t="s">
        <v>149</v>
      </c>
      <c r="B43" s="210">
        <v>70</v>
      </c>
      <c r="C43" s="328">
        <v>8.9</v>
      </c>
      <c r="D43" s="328">
        <v>3.9</v>
      </c>
      <c r="E43" s="328">
        <v>11.1</v>
      </c>
      <c r="F43" s="328">
        <v>290.10000000000002</v>
      </c>
      <c r="G43" s="210">
        <v>90</v>
      </c>
      <c r="H43" s="328">
        <v>12</v>
      </c>
      <c r="I43" s="328">
        <v>4.0999999999999996</v>
      </c>
      <c r="J43" s="328">
        <v>13.7</v>
      </c>
      <c r="K43" s="328">
        <v>299.39999999999998</v>
      </c>
      <c r="L43" s="210">
        <v>100</v>
      </c>
      <c r="M43" s="328">
        <v>14</v>
      </c>
      <c r="N43" s="328">
        <v>4.8</v>
      </c>
      <c r="O43" s="328">
        <v>15.7</v>
      </c>
      <c r="P43" s="328">
        <v>379.4</v>
      </c>
      <c r="Q43" s="295"/>
      <c r="R43" s="295"/>
    </row>
    <row r="44" spans="1:18" ht="31.5" x14ac:dyDescent="0.25">
      <c r="A44" s="186" t="s">
        <v>73</v>
      </c>
      <c r="B44" s="192">
        <v>130</v>
      </c>
      <c r="C44" s="193">
        <v>2.4</v>
      </c>
      <c r="D44" s="193">
        <v>4.7</v>
      </c>
      <c r="E44" s="193">
        <v>12.6</v>
      </c>
      <c r="F44" s="193">
        <v>104.3</v>
      </c>
      <c r="G44" s="192">
        <v>150</v>
      </c>
      <c r="H44" s="193">
        <v>2.7</v>
      </c>
      <c r="I44" s="193">
        <v>7.3</v>
      </c>
      <c r="J44" s="193">
        <v>14.5</v>
      </c>
      <c r="K44" s="193">
        <v>136.4</v>
      </c>
      <c r="L44" s="192">
        <v>180</v>
      </c>
      <c r="M44" s="193">
        <v>3.1</v>
      </c>
      <c r="N44" s="193">
        <v>6.5</v>
      </c>
      <c r="O44" s="193">
        <v>16.7</v>
      </c>
      <c r="P44" s="193">
        <v>141.80000000000001</v>
      </c>
      <c r="Q44" s="295"/>
      <c r="R44" s="295"/>
    </row>
    <row r="45" spans="1:18" ht="18.75" x14ac:dyDescent="0.25">
      <c r="A45" s="300" t="s">
        <v>50</v>
      </c>
      <c r="B45" s="237">
        <v>200</v>
      </c>
      <c r="C45" s="238">
        <v>0.3</v>
      </c>
      <c r="D45" s="238">
        <v>0.1</v>
      </c>
      <c r="E45" s="238">
        <v>15.6</v>
      </c>
      <c r="F45" s="238">
        <v>68.5</v>
      </c>
      <c r="G45" s="237">
        <v>200</v>
      </c>
      <c r="H45" s="238">
        <v>0.3</v>
      </c>
      <c r="I45" s="238">
        <v>0.1</v>
      </c>
      <c r="J45" s="238">
        <v>15.6</v>
      </c>
      <c r="K45" s="238">
        <v>68.5</v>
      </c>
      <c r="L45" s="237">
        <v>200</v>
      </c>
      <c r="M45" s="238">
        <v>0.3</v>
      </c>
      <c r="N45" s="238">
        <v>0.1</v>
      </c>
      <c r="O45" s="238">
        <v>15.6</v>
      </c>
      <c r="P45" s="238">
        <v>68.5</v>
      </c>
      <c r="Q45" s="295"/>
      <c r="R45" s="295"/>
    </row>
    <row r="46" spans="1:18" ht="31.5" x14ac:dyDescent="0.25">
      <c r="A46" s="256" t="s">
        <v>110</v>
      </c>
      <c r="B46" s="260">
        <v>30</v>
      </c>
      <c r="C46" s="325">
        <v>2.2000000000000002</v>
      </c>
      <c r="D46" s="325">
        <v>0.3</v>
      </c>
      <c r="E46" s="325">
        <v>13.8</v>
      </c>
      <c r="F46" s="325">
        <v>67.5</v>
      </c>
      <c r="G46" s="260">
        <v>50</v>
      </c>
      <c r="H46" s="325">
        <v>3.7</v>
      </c>
      <c r="I46" s="325">
        <v>0.5</v>
      </c>
      <c r="J46" s="325">
        <v>22.9</v>
      </c>
      <c r="K46" s="325">
        <v>112.5</v>
      </c>
      <c r="L46" s="260">
        <v>50</v>
      </c>
      <c r="M46" s="261">
        <v>3.7</v>
      </c>
      <c r="N46" s="261">
        <v>0.5</v>
      </c>
      <c r="O46" s="261">
        <v>22.9</v>
      </c>
      <c r="P46" s="261">
        <v>112.5</v>
      </c>
      <c r="Q46" s="295"/>
      <c r="R46" s="295"/>
    </row>
    <row r="47" spans="1:18" ht="15.75" x14ac:dyDescent="0.25">
      <c r="A47" s="263" t="s">
        <v>175</v>
      </c>
      <c r="B47" s="260">
        <f>SUM(B43:B46)</f>
        <v>430</v>
      </c>
      <c r="C47" s="260">
        <f t="shared" ref="C47:P47" si="3">SUM(C43:C46)</f>
        <v>13.8</v>
      </c>
      <c r="D47" s="260">
        <f t="shared" si="3"/>
        <v>9</v>
      </c>
      <c r="E47" s="260">
        <f t="shared" si="3"/>
        <v>53.099999999999994</v>
      </c>
      <c r="F47" s="260">
        <f t="shared" si="3"/>
        <v>530.40000000000009</v>
      </c>
      <c r="G47" s="260">
        <f t="shared" si="3"/>
        <v>490</v>
      </c>
      <c r="H47" s="260">
        <f t="shared" si="3"/>
        <v>18.7</v>
      </c>
      <c r="I47" s="260">
        <f t="shared" si="3"/>
        <v>11.999999999999998</v>
      </c>
      <c r="J47" s="260">
        <f t="shared" si="3"/>
        <v>66.699999999999989</v>
      </c>
      <c r="K47" s="260">
        <f t="shared" si="3"/>
        <v>616.79999999999995</v>
      </c>
      <c r="L47" s="260">
        <f t="shared" si="3"/>
        <v>530</v>
      </c>
      <c r="M47" s="260">
        <f t="shared" si="3"/>
        <v>21.1</v>
      </c>
      <c r="N47" s="260">
        <f t="shared" si="3"/>
        <v>11.9</v>
      </c>
      <c r="O47" s="260">
        <f t="shared" si="3"/>
        <v>70.900000000000006</v>
      </c>
      <c r="P47" s="260">
        <f t="shared" si="3"/>
        <v>702.2</v>
      </c>
      <c r="Q47" s="295"/>
      <c r="R47" s="295"/>
    </row>
    <row r="48" spans="1:18" ht="15.75" x14ac:dyDescent="0.25">
      <c r="A48" s="264" t="s">
        <v>176</v>
      </c>
      <c r="B48" s="265"/>
      <c r="C48" s="266">
        <f>(C47*4)/F47</f>
        <v>0.10407239819004524</v>
      </c>
      <c r="D48" s="267">
        <v>0.27</v>
      </c>
      <c r="E48" s="266">
        <v>0.57830000000000004</v>
      </c>
      <c r="F48" s="266">
        <f>F47/2100</f>
        <v>0.25257142857142861</v>
      </c>
      <c r="G48" s="265"/>
      <c r="H48" s="266">
        <f>(H47*4)/K47</f>
        <v>0.12127107652399481</v>
      </c>
      <c r="I48" s="267">
        <v>0.28599999999999998</v>
      </c>
      <c r="J48" s="266">
        <v>0.56850000000000001</v>
      </c>
      <c r="K48" s="266">
        <f>K47/2400</f>
        <v>0.25700000000000001</v>
      </c>
      <c r="L48" s="265"/>
      <c r="M48" s="266">
        <f>(M47*4)/P47</f>
        <v>0.12019367701509541</v>
      </c>
      <c r="N48" s="267">
        <v>0.28699999999999998</v>
      </c>
      <c r="O48" s="266">
        <v>0.56510000000000005</v>
      </c>
      <c r="P48" s="266">
        <f>P47/2800</f>
        <v>0.25078571428571428</v>
      </c>
      <c r="Q48" s="295"/>
      <c r="R48" s="295"/>
    </row>
    <row r="49" spans="1:18" ht="15.75" x14ac:dyDescent="0.25">
      <c r="A49" s="199"/>
      <c r="B49" s="200"/>
      <c r="C49" s="201"/>
      <c r="D49" s="201"/>
      <c r="E49" s="201"/>
      <c r="F49" s="201"/>
      <c r="G49" s="200"/>
      <c r="H49" s="201"/>
      <c r="I49" s="201"/>
      <c r="J49" s="201"/>
      <c r="K49" s="201"/>
      <c r="L49" s="200"/>
      <c r="M49" s="201"/>
      <c r="N49" s="201"/>
      <c r="O49" s="201"/>
      <c r="P49" s="202"/>
      <c r="Q49" s="295"/>
      <c r="R49" s="295"/>
    </row>
    <row r="50" spans="1:18" ht="15.75" x14ac:dyDescent="0.25">
      <c r="A50" s="203"/>
      <c r="B50" s="204"/>
      <c r="C50" s="201"/>
      <c r="D50" s="201"/>
      <c r="E50" s="201"/>
      <c r="F50" s="201"/>
      <c r="G50" s="200"/>
      <c r="H50" s="201"/>
      <c r="I50" s="201"/>
      <c r="J50" s="201"/>
      <c r="K50" s="201"/>
      <c r="L50" s="200"/>
      <c r="M50" s="201"/>
      <c r="N50" s="201"/>
      <c r="O50" s="201"/>
      <c r="P50" s="202"/>
      <c r="Q50" s="295"/>
      <c r="R50" s="295"/>
    </row>
    <row r="51" spans="1:18" ht="15.75" x14ac:dyDescent="0.25">
      <c r="A51" s="205" t="s">
        <v>229</v>
      </c>
      <c r="B51" s="204"/>
      <c r="C51" s="204"/>
      <c r="D51" s="204"/>
      <c r="E51" s="204"/>
      <c r="F51" s="204"/>
      <c r="G51" s="204"/>
      <c r="H51" s="204"/>
      <c r="I51" s="204"/>
      <c r="J51" s="204"/>
      <c r="K51" s="204"/>
      <c r="L51" s="204"/>
      <c r="M51" s="204"/>
      <c r="N51" s="204"/>
      <c r="O51" s="204"/>
      <c r="P51" s="229"/>
      <c r="Q51" s="295"/>
      <c r="R51" s="295"/>
    </row>
    <row r="52" spans="1:18" ht="15.75" x14ac:dyDescent="0.25">
      <c r="A52" s="268">
        <v>2</v>
      </c>
      <c r="B52" s="268">
        <v>3</v>
      </c>
      <c r="C52" s="275">
        <v>4</v>
      </c>
      <c r="D52" s="275">
        <v>5</v>
      </c>
      <c r="E52" s="275">
        <v>6</v>
      </c>
      <c r="F52" s="275">
        <v>7</v>
      </c>
      <c r="G52" s="275">
        <v>8</v>
      </c>
      <c r="H52" s="275">
        <v>9</v>
      </c>
      <c r="I52" s="275">
        <v>10</v>
      </c>
      <c r="J52" s="275">
        <v>11</v>
      </c>
      <c r="K52" s="275">
        <v>12</v>
      </c>
      <c r="L52" s="275">
        <v>13</v>
      </c>
      <c r="M52" s="275">
        <v>14</v>
      </c>
      <c r="N52" s="275">
        <v>15</v>
      </c>
      <c r="O52" s="275">
        <v>16</v>
      </c>
      <c r="P52" s="276">
        <v>17</v>
      </c>
      <c r="Q52" s="295"/>
      <c r="R52" s="295"/>
    </row>
    <row r="53" spans="1:18" ht="18.75" x14ac:dyDescent="0.3">
      <c r="A53" s="329" t="s">
        <v>217</v>
      </c>
      <c r="B53" s="308">
        <v>60</v>
      </c>
      <c r="C53" s="307">
        <v>0.7</v>
      </c>
      <c r="D53" s="307">
        <v>4</v>
      </c>
      <c r="E53" s="307">
        <v>5.3</v>
      </c>
      <c r="F53" s="307">
        <v>61</v>
      </c>
      <c r="G53" s="308">
        <v>80</v>
      </c>
      <c r="H53" s="307">
        <v>1</v>
      </c>
      <c r="I53" s="307">
        <v>5</v>
      </c>
      <c r="J53" s="307">
        <v>7.3</v>
      </c>
      <c r="K53" s="307">
        <v>79.5</v>
      </c>
      <c r="L53" s="308">
        <v>100</v>
      </c>
      <c r="M53" s="307">
        <v>1.2</v>
      </c>
      <c r="N53" s="307">
        <v>5.0999999999999996</v>
      </c>
      <c r="O53" s="307">
        <v>9</v>
      </c>
      <c r="P53" s="309">
        <v>107.6</v>
      </c>
      <c r="Q53" s="295"/>
      <c r="R53" s="295"/>
    </row>
    <row r="54" spans="1:18" ht="31.5" x14ac:dyDescent="0.25">
      <c r="A54" s="330" t="s">
        <v>230</v>
      </c>
      <c r="B54" s="287">
        <v>200</v>
      </c>
      <c r="C54" s="286">
        <v>7</v>
      </c>
      <c r="D54" s="286">
        <v>7.2</v>
      </c>
      <c r="E54" s="286">
        <v>13.3</v>
      </c>
      <c r="F54" s="286">
        <v>144.5</v>
      </c>
      <c r="G54" s="287">
        <v>220</v>
      </c>
      <c r="H54" s="288">
        <v>7.5</v>
      </c>
      <c r="I54" s="286">
        <v>8.1999999999999993</v>
      </c>
      <c r="J54" s="286">
        <v>16.899999999999999</v>
      </c>
      <c r="K54" s="286">
        <v>168.2</v>
      </c>
      <c r="L54" s="287">
        <v>250</v>
      </c>
      <c r="M54" s="286">
        <v>9.1999999999999993</v>
      </c>
      <c r="N54" s="286">
        <v>10.199999999999999</v>
      </c>
      <c r="O54" s="286">
        <v>19.2</v>
      </c>
      <c r="P54" s="288">
        <v>221.9</v>
      </c>
      <c r="Q54" s="295"/>
      <c r="R54" s="295"/>
    </row>
    <row r="55" spans="1:18" ht="18.75" x14ac:dyDescent="0.25">
      <c r="A55" s="186" t="s">
        <v>98</v>
      </c>
      <c r="B55" s="216">
        <v>200</v>
      </c>
      <c r="C55" s="233">
        <v>0.1</v>
      </c>
      <c r="D55" s="233">
        <v>0.1</v>
      </c>
      <c r="E55" s="233">
        <v>8.1999999999999993</v>
      </c>
      <c r="F55" s="233">
        <v>35.200000000000003</v>
      </c>
      <c r="G55" s="216">
        <v>200</v>
      </c>
      <c r="H55" s="233">
        <v>0.1</v>
      </c>
      <c r="I55" s="233">
        <v>0.1</v>
      </c>
      <c r="J55" s="233">
        <v>8.1999999999999993</v>
      </c>
      <c r="K55" s="233">
        <v>35.200000000000003</v>
      </c>
      <c r="L55" s="216">
        <v>200</v>
      </c>
      <c r="M55" s="233">
        <v>0.1</v>
      </c>
      <c r="N55" s="233">
        <v>0.1</v>
      </c>
      <c r="O55" s="233">
        <v>8.1999999999999993</v>
      </c>
      <c r="P55" s="233">
        <v>35.200000000000003</v>
      </c>
      <c r="Q55" s="295"/>
      <c r="R55" s="295"/>
    </row>
    <row r="56" spans="1:18" ht="15.75" x14ac:dyDescent="0.25">
      <c r="A56" s="256" t="s">
        <v>211</v>
      </c>
      <c r="B56" s="260">
        <v>50</v>
      </c>
      <c r="C56" s="261">
        <v>6</v>
      </c>
      <c r="D56" s="262">
        <v>10.6</v>
      </c>
      <c r="E56" s="261">
        <v>28.1</v>
      </c>
      <c r="F56" s="261">
        <v>224.7</v>
      </c>
      <c r="G56" s="260">
        <v>50</v>
      </c>
      <c r="H56" s="261">
        <v>6</v>
      </c>
      <c r="I56" s="262">
        <v>10.6</v>
      </c>
      <c r="J56" s="261">
        <v>28.1</v>
      </c>
      <c r="K56" s="261">
        <v>224.7</v>
      </c>
      <c r="L56" s="260">
        <v>50</v>
      </c>
      <c r="M56" s="261">
        <v>6</v>
      </c>
      <c r="N56" s="262">
        <v>10.6</v>
      </c>
      <c r="O56" s="261">
        <v>28.1</v>
      </c>
      <c r="P56" s="261">
        <v>224.7</v>
      </c>
      <c r="Q56" s="295"/>
      <c r="R56" s="295"/>
    </row>
    <row r="57" spans="1:18" ht="31.5" x14ac:dyDescent="0.25">
      <c r="A57" s="256" t="s">
        <v>110</v>
      </c>
      <c r="B57" s="273">
        <v>30</v>
      </c>
      <c r="C57" s="274">
        <v>2.2000000000000002</v>
      </c>
      <c r="D57" s="274">
        <v>0.3</v>
      </c>
      <c r="E57" s="274">
        <v>13.8</v>
      </c>
      <c r="F57" s="274">
        <v>67.5</v>
      </c>
      <c r="G57" s="273">
        <v>50</v>
      </c>
      <c r="H57" s="322">
        <v>3.7</v>
      </c>
      <c r="I57" s="274">
        <v>0.5</v>
      </c>
      <c r="J57" s="274">
        <v>22.9</v>
      </c>
      <c r="K57" s="274">
        <v>112.5</v>
      </c>
      <c r="L57" s="273">
        <v>50</v>
      </c>
      <c r="M57" s="274">
        <v>3.7</v>
      </c>
      <c r="N57" s="274">
        <v>0.5</v>
      </c>
      <c r="O57" s="274">
        <v>22.9</v>
      </c>
      <c r="P57" s="274">
        <v>112.5</v>
      </c>
      <c r="Q57" s="295"/>
      <c r="R57" s="295"/>
    </row>
    <row r="58" spans="1:18" ht="15.75" x14ac:dyDescent="0.25">
      <c r="A58" s="263" t="s">
        <v>175</v>
      </c>
      <c r="B58" s="260">
        <f>SUM(B53:B57)</f>
        <v>540</v>
      </c>
      <c r="C58" s="260">
        <f t="shared" ref="C58:P58" si="4">SUM(C53:C57)</f>
        <v>16</v>
      </c>
      <c r="D58" s="260">
        <f t="shared" si="4"/>
        <v>22.2</v>
      </c>
      <c r="E58" s="260">
        <f t="shared" si="4"/>
        <v>68.7</v>
      </c>
      <c r="F58" s="260">
        <f t="shared" si="4"/>
        <v>532.9</v>
      </c>
      <c r="G58" s="260">
        <f t="shared" si="4"/>
        <v>600</v>
      </c>
      <c r="H58" s="260">
        <f t="shared" si="4"/>
        <v>18.3</v>
      </c>
      <c r="I58" s="260">
        <f t="shared" si="4"/>
        <v>24.4</v>
      </c>
      <c r="J58" s="260">
        <f t="shared" si="4"/>
        <v>83.4</v>
      </c>
      <c r="K58" s="260">
        <f t="shared" si="4"/>
        <v>620.09999999999991</v>
      </c>
      <c r="L58" s="260">
        <f t="shared" si="4"/>
        <v>650</v>
      </c>
      <c r="M58" s="260">
        <f t="shared" si="4"/>
        <v>20.2</v>
      </c>
      <c r="N58" s="260">
        <f t="shared" si="4"/>
        <v>26.5</v>
      </c>
      <c r="O58" s="260">
        <f t="shared" si="4"/>
        <v>87.4</v>
      </c>
      <c r="P58" s="260">
        <f t="shared" si="4"/>
        <v>701.9</v>
      </c>
      <c r="Q58" s="295"/>
      <c r="R58" s="295"/>
    </row>
    <row r="59" spans="1:18" ht="15.75" x14ac:dyDescent="0.25">
      <c r="A59" s="264" t="s">
        <v>176</v>
      </c>
      <c r="B59" s="265"/>
      <c r="C59" s="266">
        <v>0.14000000000000001</v>
      </c>
      <c r="D59" s="267">
        <v>0.3</v>
      </c>
      <c r="E59" s="266">
        <v>0.56000000000000005</v>
      </c>
      <c r="F59" s="266">
        <f>F58/2100</f>
        <v>0.25376190476190474</v>
      </c>
      <c r="G59" s="265"/>
      <c r="H59" s="266">
        <v>0.14000000000000001</v>
      </c>
      <c r="I59" s="267">
        <v>0.28999999999999998</v>
      </c>
      <c r="J59" s="266">
        <v>0.56999999999999995</v>
      </c>
      <c r="K59" s="266">
        <f>K58/2400</f>
        <v>0.25837499999999997</v>
      </c>
      <c r="L59" s="266"/>
      <c r="M59" s="266">
        <v>0.13900000000000001</v>
      </c>
      <c r="N59" s="267">
        <v>0.28100000000000003</v>
      </c>
      <c r="O59" s="266">
        <v>0.57999999999999996</v>
      </c>
      <c r="P59" s="266">
        <f>P58/2800</f>
        <v>0.25067857142857142</v>
      </c>
      <c r="Q59" s="295"/>
      <c r="R59" s="295"/>
    </row>
    <row r="60" spans="1:18" ht="15.75" x14ac:dyDescent="0.25">
      <c r="A60" s="204"/>
      <c r="B60" s="204"/>
      <c r="C60" s="241"/>
      <c r="D60" s="204"/>
      <c r="E60" s="204"/>
      <c r="F60" s="204"/>
      <c r="G60" s="204"/>
      <c r="H60" s="241"/>
      <c r="I60" s="204"/>
      <c r="J60" s="204"/>
      <c r="K60" s="204"/>
      <c r="L60" s="204"/>
      <c r="M60" s="241"/>
      <c r="N60" s="204"/>
      <c r="O60" s="204"/>
      <c r="P60" s="229"/>
      <c r="Q60" s="295"/>
      <c r="R60" s="295"/>
    </row>
    <row r="61" spans="1:18" ht="15.75" x14ac:dyDescent="0.25">
      <c r="A61" s="203"/>
      <c r="B61" s="203"/>
      <c r="C61" s="203"/>
      <c r="D61" s="203"/>
      <c r="E61" s="203"/>
      <c r="F61" s="203"/>
      <c r="G61" s="203"/>
      <c r="H61" s="203"/>
      <c r="I61" s="203"/>
      <c r="J61" s="203"/>
      <c r="K61" s="203"/>
      <c r="L61" s="203"/>
      <c r="M61" s="203"/>
      <c r="N61" s="203"/>
      <c r="O61" s="203"/>
      <c r="P61" s="171"/>
      <c r="Q61" s="295"/>
      <c r="R61" s="295"/>
    </row>
    <row r="62" spans="1:18" ht="15.75" x14ac:dyDescent="0.25">
      <c r="A62" s="242" t="s">
        <v>191</v>
      </c>
      <c r="B62" s="243"/>
      <c r="C62" s="243"/>
      <c r="D62" s="243"/>
      <c r="E62" s="243"/>
      <c r="F62" s="243"/>
      <c r="G62" s="243"/>
      <c r="H62" s="203"/>
      <c r="I62" s="203"/>
      <c r="J62" s="203"/>
      <c r="K62" s="203"/>
      <c r="L62" s="203"/>
      <c r="M62" s="203"/>
      <c r="N62" s="203"/>
      <c r="O62" s="203"/>
      <c r="P62" s="171"/>
      <c r="Q62" s="295"/>
      <c r="R62" s="295"/>
    </row>
    <row r="63" spans="1:18" ht="15.75" x14ac:dyDescent="0.25">
      <c r="A63" s="244" t="s">
        <v>192</v>
      </c>
      <c r="B63" s="243"/>
      <c r="C63" s="243"/>
      <c r="D63" s="243"/>
      <c r="E63" s="243"/>
      <c r="F63" s="243"/>
      <c r="G63" s="243"/>
      <c r="H63" s="203"/>
      <c r="I63" s="203"/>
      <c r="J63" s="203"/>
      <c r="K63" s="203"/>
      <c r="L63" s="203"/>
      <c r="M63" s="203"/>
      <c r="N63" s="203"/>
      <c r="O63" s="203"/>
      <c r="P63" s="171"/>
      <c r="Q63" s="295"/>
      <c r="R63" s="295"/>
    </row>
    <row r="64" spans="1:18" x14ac:dyDescent="0.25">
      <c r="A64" s="315"/>
      <c r="B64" s="315"/>
      <c r="C64" s="315"/>
      <c r="D64" s="315"/>
      <c r="E64" s="315"/>
      <c r="F64" s="315"/>
      <c r="G64" s="315"/>
      <c r="H64" s="315"/>
      <c r="I64" s="315"/>
      <c r="J64" s="315"/>
      <c r="K64" s="315"/>
      <c r="L64" s="315"/>
      <c r="M64" s="315"/>
      <c r="N64" s="315"/>
      <c r="O64" s="315"/>
      <c r="P64" s="315"/>
      <c r="Q64" s="295"/>
      <c r="R64" s="295"/>
    </row>
    <row r="65" spans="1:18" x14ac:dyDescent="0.25">
      <c r="A65" s="315"/>
      <c r="B65" s="331"/>
      <c r="C65" s="332"/>
      <c r="D65" s="332"/>
      <c r="E65" s="332"/>
      <c r="F65" s="332"/>
      <c r="G65" s="332"/>
      <c r="H65" s="332"/>
      <c r="I65" s="332"/>
      <c r="J65" s="332"/>
      <c r="K65" s="332"/>
      <c r="L65" s="332"/>
      <c r="M65" s="332"/>
      <c r="N65" s="315"/>
      <c r="O65" s="315"/>
      <c r="P65" s="315"/>
      <c r="Q65" s="295"/>
      <c r="R65" s="295"/>
    </row>
    <row r="66" spans="1:18" x14ac:dyDescent="0.25">
      <c r="A66" s="315"/>
      <c r="B66" s="315"/>
      <c r="C66" s="315"/>
      <c r="D66" s="315"/>
      <c r="E66" s="315"/>
      <c r="F66" s="315"/>
      <c r="G66" s="315"/>
      <c r="H66" s="315"/>
      <c r="I66" s="315"/>
      <c r="J66" s="315"/>
      <c r="K66" s="315"/>
      <c r="L66" s="315"/>
      <c r="M66" s="315"/>
      <c r="N66" s="315"/>
      <c r="O66" s="315"/>
      <c r="P66" s="315"/>
      <c r="Q66" s="295"/>
      <c r="R66" s="295"/>
    </row>
    <row r="67" spans="1:18" x14ac:dyDescent="0.25">
      <c r="A67" s="315"/>
      <c r="B67" s="315"/>
      <c r="C67" s="315"/>
      <c r="D67" s="315"/>
      <c r="E67" s="315"/>
      <c r="F67" s="315"/>
      <c r="G67" s="315"/>
      <c r="H67" s="315"/>
      <c r="I67" s="315"/>
      <c r="J67" s="315"/>
      <c r="K67" s="315"/>
      <c r="L67" s="315"/>
      <c r="M67" s="315"/>
      <c r="N67" s="315"/>
      <c r="O67" s="315"/>
      <c r="P67" s="315"/>
    </row>
    <row r="68" spans="1:18" x14ac:dyDescent="0.25">
      <c r="A68" s="315"/>
      <c r="B68" s="315"/>
      <c r="C68" s="315"/>
      <c r="D68" s="315"/>
      <c r="E68" s="315"/>
      <c r="F68" s="315"/>
      <c r="G68" s="315"/>
      <c r="H68" s="315"/>
      <c r="I68" s="315"/>
      <c r="J68" s="315"/>
      <c r="K68" s="315"/>
      <c r="L68" s="315"/>
      <c r="M68" s="315"/>
      <c r="N68" s="315"/>
      <c r="O68" s="315"/>
      <c r="P68" s="315"/>
    </row>
    <row r="69" spans="1:18" x14ac:dyDescent="0.25">
      <c r="A69" s="315"/>
      <c r="B69" s="315"/>
      <c r="C69" s="315"/>
      <c r="D69" s="315"/>
      <c r="E69" s="315"/>
      <c r="F69" s="315"/>
      <c r="G69" s="315"/>
      <c r="H69" s="315"/>
      <c r="I69" s="315"/>
      <c r="J69" s="315"/>
      <c r="K69" s="315"/>
      <c r="L69" s="315"/>
      <c r="M69" s="315"/>
      <c r="N69" s="315"/>
      <c r="O69" s="315"/>
      <c r="P69" s="315"/>
    </row>
    <row r="70" spans="1:18" x14ac:dyDescent="0.25">
      <c r="A70" s="315"/>
      <c r="B70" s="315"/>
      <c r="C70" s="315"/>
      <c r="D70" s="315"/>
      <c r="E70" s="315"/>
      <c r="F70" s="315"/>
      <c r="G70" s="315"/>
      <c r="H70" s="315"/>
      <c r="I70" s="315"/>
      <c r="J70" s="315"/>
      <c r="K70" s="315"/>
      <c r="L70" s="315"/>
      <c r="M70" s="315"/>
      <c r="N70" s="315"/>
      <c r="O70" s="315"/>
      <c r="P70" s="315"/>
    </row>
    <row r="71" spans="1:18" x14ac:dyDescent="0.25">
      <c r="A71" s="315"/>
      <c r="B71" s="315"/>
      <c r="C71" s="315"/>
      <c r="D71" s="315"/>
      <c r="E71" s="315"/>
      <c r="F71" s="315"/>
      <c r="G71" s="315"/>
      <c r="H71" s="315"/>
      <c r="I71" s="315"/>
      <c r="J71" s="315"/>
      <c r="K71" s="315"/>
      <c r="L71" s="315"/>
      <c r="M71" s="315"/>
      <c r="N71" s="315"/>
      <c r="O71" s="315"/>
      <c r="P71" s="315"/>
    </row>
  </sheetData>
  <mergeCells count="4">
    <mergeCell ref="C2:E2"/>
    <mergeCell ref="B6:F6"/>
    <mergeCell ref="G6:K6"/>
    <mergeCell ref="L6:P6"/>
  </mergeCells>
  <pageMargins left="0.7" right="0.7" top="0.75" bottom="0.75" header="0.3" footer="0.3"/>
  <pageSetup paperSize="9" orientation="portrait" horizontalDpi="4294967293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8"/>
  <sheetViews>
    <sheetView zoomScale="93" zoomScaleNormal="93" workbookViewId="0">
      <selection activeCell="B7" sqref="B7:B9"/>
    </sheetView>
  </sheetViews>
  <sheetFormatPr defaultRowHeight="15" x14ac:dyDescent="0.25"/>
  <cols>
    <col min="1" max="1" width="7.85546875" style="249" customWidth="1"/>
    <col min="2" max="2" width="20.140625" style="249" customWidth="1"/>
    <col min="3" max="3" width="9.5703125" style="249" customWidth="1"/>
    <col min="4" max="4" width="8.140625" style="249" customWidth="1"/>
    <col min="5" max="5" width="7.85546875" style="249" customWidth="1"/>
    <col min="6" max="6" width="7.42578125" style="249" customWidth="1"/>
    <col min="7" max="7" width="9.5703125" style="249" customWidth="1"/>
    <col min="8" max="8" width="9.28515625" style="249" customWidth="1"/>
    <col min="9" max="9" width="8.42578125" style="249" customWidth="1"/>
    <col min="10" max="10" width="9.28515625" style="249" customWidth="1"/>
    <col min="11" max="11" width="10.28515625" style="249" customWidth="1"/>
    <col min="12" max="12" width="9.28515625" style="249" customWidth="1"/>
    <col min="13" max="13" width="9.5703125" style="249" customWidth="1"/>
    <col min="14" max="14" width="7.42578125" style="249" customWidth="1"/>
    <col min="15" max="15" width="7.85546875" style="249" customWidth="1"/>
    <col min="16" max="16" width="8.42578125" style="249" customWidth="1"/>
    <col min="17" max="17" width="9.140625" style="249" customWidth="1"/>
    <col min="18" max="16384" width="9.140625" style="249"/>
  </cols>
  <sheetData>
    <row r="1" spans="1:19" s="174" customFormat="1" ht="19.5" customHeight="1" x14ac:dyDescent="0.25">
      <c r="A1" s="171"/>
      <c r="B1" s="172" t="s">
        <v>231</v>
      </c>
      <c r="C1" s="173"/>
      <c r="D1" s="528"/>
      <c r="E1" s="528"/>
      <c r="F1" s="528"/>
      <c r="G1" s="171"/>
      <c r="H1" s="171"/>
      <c r="I1" s="171"/>
      <c r="J1" s="171"/>
      <c r="K1" s="171"/>
      <c r="L1" s="171"/>
      <c r="M1" s="171"/>
      <c r="N1" s="171"/>
      <c r="O1" s="171"/>
      <c r="P1" s="171"/>
      <c r="Q1" s="171"/>
      <c r="R1" s="248"/>
      <c r="S1" s="248"/>
    </row>
    <row r="2" spans="1:19" s="174" customFormat="1" ht="15.75" x14ac:dyDescent="0.25">
      <c r="A2" s="171"/>
      <c r="B2" s="171"/>
      <c r="C2" s="171"/>
      <c r="D2" s="171"/>
      <c r="E2" s="173"/>
      <c r="F2" s="173"/>
      <c r="G2" s="173"/>
      <c r="H2" s="173"/>
      <c r="I2" s="173"/>
      <c r="J2" s="173"/>
      <c r="K2" s="171"/>
      <c r="L2" s="171"/>
      <c r="M2" s="171"/>
      <c r="N2" s="171"/>
      <c r="O2" s="171"/>
      <c r="P2" s="171"/>
      <c r="Q2" s="171"/>
      <c r="R2" s="248"/>
      <c r="S2" s="248"/>
    </row>
    <row r="3" spans="1:19" ht="15.75" x14ac:dyDescent="0.25">
      <c r="A3" s="171"/>
      <c r="B3" s="172"/>
      <c r="C3" s="171"/>
      <c r="D3" s="173"/>
      <c r="E3" s="173"/>
      <c r="F3" s="173"/>
      <c r="G3" s="173"/>
      <c r="H3" s="173"/>
      <c r="I3" s="173"/>
      <c r="J3" s="173"/>
      <c r="K3" s="173"/>
      <c r="L3" s="173"/>
      <c r="M3" s="173"/>
      <c r="N3" s="173"/>
      <c r="O3" s="173"/>
      <c r="P3" s="173"/>
      <c r="Q3" s="171"/>
      <c r="R3" s="248"/>
      <c r="S3" s="248"/>
    </row>
    <row r="4" spans="1:19" ht="15.75" x14ac:dyDescent="0.25">
      <c r="A4" s="171"/>
      <c r="B4" s="172" t="s">
        <v>162</v>
      </c>
      <c r="C4" s="171"/>
      <c r="D4" s="171"/>
      <c r="E4" s="171"/>
      <c r="F4" s="171"/>
      <c r="G4" s="171"/>
      <c r="H4" s="171"/>
      <c r="I4" s="171"/>
      <c r="J4" s="171"/>
      <c r="K4" s="171"/>
      <c r="L4" s="171"/>
      <c r="M4" s="171"/>
      <c r="N4" s="171"/>
      <c r="O4" s="171"/>
      <c r="P4" s="171"/>
      <c r="Q4" s="171"/>
      <c r="R4" s="248"/>
      <c r="S4" s="248"/>
    </row>
    <row r="5" spans="1:19" ht="15.75" x14ac:dyDescent="0.25">
      <c r="A5" s="529" t="s">
        <v>163</v>
      </c>
      <c r="B5" s="175"/>
      <c r="C5" s="531" t="s">
        <v>164</v>
      </c>
      <c r="D5" s="532"/>
      <c r="E5" s="532"/>
      <c r="F5" s="532"/>
      <c r="G5" s="533"/>
      <c r="H5" s="531" t="s">
        <v>165</v>
      </c>
      <c r="I5" s="532"/>
      <c r="J5" s="532"/>
      <c r="K5" s="532"/>
      <c r="L5" s="533"/>
      <c r="M5" s="531" t="s">
        <v>166</v>
      </c>
      <c r="N5" s="532"/>
      <c r="O5" s="532"/>
      <c r="P5" s="532"/>
      <c r="Q5" s="533"/>
      <c r="R5" s="246"/>
      <c r="S5" s="246"/>
    </row>
    <row r="6" spans="1:19" ht="27.95" customHeight="1" x14ac:dyDescent="0.25">
      <c r="A6" s="530"/>
      <c r="B6" s="296" t="s">
        <v>167</v>
      </c>
      <c r="C6" s="297" t="s">
        <v>168</v>
      </c>
      <c r="D6" s="178" t="s">
        <v>169</v>
      </c>
      <c r="E6" s="178" t="s">
        <v>170</v>
      </c>
      <c r="F6" s="178" t="s">
        <v>171</v>
      </c>
      <c r="G6" s="178" t="s">
        <v>172</v>
      </c>
      <c r="H6" s="297" t="s">
        <v>168</v>
      </c>
      <c r="I6" s="178" t="s">
        <v>169</v>
      </c>
      <c r="J6" s="178" t="s">
        <v>170</v>
      </c>
      <c r="K6" s="178" t="s">
        <v>171</v>
      </c>
      <c r="L6" s="178" t="s">
        <v>172</v>
      </c>
      <c r="M6" s="297" t="s">
        <v>168</v>
      </c>
      <c r="N6" s="178" t="s">
        <v>169</v>
      </c>
      <c r="O6" s="178" t="s">
        <v>170</v>
      </c>
      <c r="P6" s="178" t="s">
        <v>171</v>
      </c>
      <c r="Q6" s="178" t="s">
        <v>172</v>
      </c>
      <c r="R6" s="246"/>
      <c r="S6" s="246"/>
    </row>
    <row r="7" spans="1:19" ht="15.75" x14ac:dyDescent="0.25">
      <c r="A7" s="179">
        <v>1</v>
      </c>
      <c r="B7" s="179">
        <v>2</v>
      </c>
      <c r="C7" s="179">
        <v>3</v>
      </c>
      <c r="D7" s="179">
        <v>4</v>
      </c>
      <c r="E7" s="179">
        <v>5</v>
      </c>
      <c r="F7" s="179">
        <v>6</v>
      </c>
      <c r="G7" s="179">
        <v>7</v>
      </c>
      <c r="H7" s="179">
        <v>8</v>
      </c>
      <c r="I7" s="179">
        <v>9</v>
      </c>
      <c r="J7" s="179">
        <v>10</v>
      </c>
      <c r="K7" s="179">
        <v>11</v>
      </c>
      <c r="L7" s="179">
        <v>12</v>
      </c>
      <c r="M7" s="179">
        <v>13</v>
      </c>
      <c r="N7" s="179">
        <v>14</v>
      </c>
      <c r="O7" s="179">
        <v>15</v>
      </c>
      <c r="P7" s="179">
        <v>16</v>
      </c>
      <c r="Q7" s="180">
        <v>17</v>
      </c>
      <c r="R7" s="298"/>
      <c r="S7" s="298"/>
    </row>
    <row r="8" spans="1:19" ht="39.6" customHeight="1" x14ac:dyDescent="0.25">
      <c r="A8" s="182"/>
      <c r="B8" s="186" t="s">
        <v>151</v>
      </c>
      <c r="C8" s="230">
        <v>60</v>
      </c>
      <c r="D8" s="231">
        <v>0.5</v>
      </c>
      <c r="E8" s="231">
        <v>3.1</v>
      </c>
      <c r="F8" s="231">
        <v>2.4</v>
      </c>
      <c r="G8" s="231">
        <v>59.3</v>
      </c>
      <c r="H8" s="230">
        <v>80</v>
      </c>
      <c r="I8" s="231">
        <v>0.7</v>
      </c>
      <c r="J8" s="231">
        <v>3.1</v>
      </c>
      <c r="K8" s="231">
        <v>3.2</v>
      </c>
      <c r="L8" s="231">
        <v>73.599999999999994</v>
      </c>
      <c r="M8" s="230">
        <v>100</v>
      </c>
      <c r="N8" s="231">
        <v>0.9</v>
      </c>
      <c r="O8" s="231">
        <v>5.0999999999999996</v>
      </c>
      <c r="P8" s="231">
        <v>4.2</v>
      </c>
      <c r="Q8" s="231">
        <v>106.3</v>
      </c>
      <c r="R8" s="248"/>
      <c r="S8" s="248"/>
    </row>
    <row r="9" spans="1:19" ht="31.5" x14ac:dyDescent="0.25">
      <c r="A9" s="182"/>
      <c r="B9" s="189" t="s">
        <v>158</v>
      </c>
      <c r="C9" s="299">
        <v>200</v>
      </c>
      <c r="D9" s="218">
        <v>24.5</v>
      </c>
      <c r="E9" s="218">
        <v>5.5</v>
      </c>
      <c r="F9" s="218">
        <v>45.3</v>
      </c>
      <c r="G9" s="218">
        <v>335.6</v>
      </c>
      <c r="H9" s="299">
        <v>220</v>
      </c>
      <c r="I9" s="218">
        <v>27.1</v>
      </c>
      <c r="J9" s="218">
        <v>6.7</v>
      </c>
      <c r="K9" s="218">
        <v>48.9</v>
      </c>
      <c r="L9" s="218">
        <v>372.3</v>
      </c>
      <c r="M9" s="299">
        <v>250</v>
      </c>
      <c r="N9" s="218">
        <v>31.1</v>
      </c>
      <c r="O9" s="218">
        <v>7.6</v>
      </c>
      <c r="P9" s="218">
        <v>55.3</v>
      </c>
      <c r="Q9" s="218">
        <v>422</v>
      </c>
      <c r="R9" s="248"/>
      <c r="S9" s="248"/>
    </row>
    <row r="10" spans="1:19" ht="18.75" x14ac:dyDescent="0.25">
      <c r="A10" s="232"/>
      <c r="B10" s="300" t="s">
        <v>50</v>
      </c>
      <c r="C10" s="237">
        <v>200</v>
      </c>
      <c r="D10" s="238">
        <v>0.3</v>
      </c>
      <c r="E10" s="238">
        <v>0.1</v>
      </c>
      <c r="F10" s="238">
        <v>15.6</v>
      </c>
      <c r="G10" s="238">
        <v>68.5</v>
      </c>
      <c r="H10" s="237">
        <v>200</v>
      </c>
      <c r="I10" s="238">
        <v>0.3</v>
      </c>
      <c r="J10" s="238">
        <v>0.1</v>
      </c>
      <c r="K10" s="238">
        <v>15.6</v>
      </c>
      <c r="L10" s="238">
        <v>68.5</v>
      </c>
      <c r="M10" s="237">
        <v>200</v>
      </c>
      <c r="N10" s="238">
        <v>0.3</v>
      </c>
      <c r="O10" s="238">
        <v>0.1</v>
      </c>
      <c r="P10" s="238">
        <v>15.6</v>
      </c>
      <c r="Q10" s="238">
        <v>68.5</v>
      </c>
      <c r="R10" s="248"/>
      <c r="S10" s="248"/>
    </row>
    <row r="11" spans="1:19" ht="47.25" x14ac:dyDescent="0.25">
      <c r="A11" s="186"/>
      <c r="B11" s="186" t="s">
        <v>214</v>
      </c>
      <c r="C11" s="192">
        <v>30</v>
      </c>
      <c r="D11" s="193">
        <v>2.2000000000000002</v>
      </c>
      <c r="E11" s="193">
        <v>0.3</v>
      </c>
      <c r="F11" s="193">
        <v>13.8</v>
      </c>
      <c r="G11" s="193">
        <v>67.5</v>
      </c>
      <c r="H11" s="192">
        <v>50</v>
      </c>
      <c r="I11" s="193">
        <v>3</v>
      </c>
      <c r="J11" s="193">
        <v>0.4</v>
      </c>
      <c r="K11" s="193">
        <v>18.3</v>
      </c>
      <c r="L11" s="193">
        <v>90</v>
      </c>
      <c r="M11" s="192">
        <v>50</v>
      </c>
      <c r="N11" s="193">
        <v>3</v>
      </c>
      <c r="O11" s="193">
        <v>0.4</v>
      </c>
      <c r="P11" s="193">
        <v>18.3</v>
      </c>
      <c r="Q11" s="193">
        <v>90</v>
      </c>
      <c r="R11" s="248"/>
      <c r="S11" s="248"/>
    </row>
    <row r="12" spans="1:19" ht="15.75" x14ac:dyDescent="0.25">
      <c r="A12" s="186"/>
      <c r="B12" s="194" t="s">
        <v>175</v>
      </c>
      <c r="C12" s="333">
        <f>SUM(C8:C11)</f>
        <v>490</v>
      </c>
      <c r="D12" s="333">
        <f t="shared" ref="D12:Q12" si="0">SUM(D8:D11)</f>
        <v>27.5</v>
      </c>
      <c r="E12" s="333">
        <f t="shared" si="0"/>
        <v>9</v>
      </c>
      <c r="F12" s="333">
        <f t="shared" si="0"/>
        <v>77.099999999999994</v>
      </c>
      <c r="G12" s="333">
        <f t="shared" si="0"/>
        <v>530.90000000000009</v>
      </c>
      <c r="H12" s="333">
        <f t="shared" si="0"/>
        <v>550</v>
      </c>
      <c r="I12" s="333">
        <f t="shared" si="0"/>
        <v>31.1</v>
      </c>
      <c r="J12" s="333">
        <f t="shared" si="0"/>
        <v>10.3</v>
      </c>
      <c r="K12" s="333">
        <f t="shared" si="0"/>
        <v>86</v>
      </c>
      <c r="L12" s="333">
        <f t="shared" si="0"/>
        <v>604.4</v>
      </c>
      <c r="M12" s="333">
        <f t="shared" si="0"/>
        <v>600</v>
      </c>
      <c r="N12" s="333">
        <f t="shared" si="0"/>
        <v>35.299999999999997</v>
      </c>
      <c r="O12" s="333">
        <f t="shared" si="0"/>
        <v>13.2</v>
      </c>
      <c r="P12" s="333">
        <f t="shared" si="0"/>
        <v>93.399999999999991</v>
      </c>
      <c r="Q12" s="333">
        <f t="shared" si="0"/>
        <v>686.8</v>
      </c>
      <c r="R12" s="248"/>
      <c r="S12" s="248"/>
    </row>
    <row r="13" spans="1:19" ht="15.75" x14ac:dyDescent="0.25">
      <c r="A13" s="195"/>
      <c r="B13" s="195" t="s">
        <v>176</v>
      </c>
      <c r="C13" s="196"/>
      <c r="D13" s="197">
        <v>0.16</v>
      </c>
      <c r="E13" s="197">
        <v>0.28999999999999998</v>
      </c>
      <c r="F13" s="197">
        <v>0.55000000000000004</v>
      </c>
      <c r="G13" s="197">
        <f>G12/2100</f>
        <v>0.25280952380952387</v>
      </c>
      <c r="H13" s="197"/>
      <c r="I13" s="197">
        <v>0.158</v>
      </c>
      <c r="J13" s="197">
        <v>0.309</v>
      </c>
      <c r="K13" s="197">
        <v>0.53300000000000003</v>
      </c>
      <c r="L13" s="197">
        <f>L12/2400</f>
        <v>0.2518333333333333</v>
      </c>
      <c r="M13" s="197"/>
      <c r="N13" s="197">
        <v>0.14699999999999999</v>
      </c>
      <c r="O13" s="197">
        <v>0.30099999999999999</v>
      </c>
      <c r="P13" s="197">
        <v>0.55200000000000005</v>
      </c>
      <c r="Q13" s="334">
        <f>Q12/2800</f>
        <v>0.24528571428571427</v>
      </c>
      <c r="R13" s="302"/>
      <c r="S13" s="302"/>
    </row>
    <row r="14" spans="1:19" ht="15.75" x14ac:dyDescent="0.25">
      <c r="A14" s="199"/>
      <c r="B14" s="199"/>
      <c r="C14" s="200"/>
      <c r="D14" s="201"/>
      <c r="E14" s="201"/>
      <c r="F14" s="201"/>
      <c r="G14" s="201"/>
      <c r="H14" s="200"/>
      <c r="I14" s="201"/>
      <c r="J14" s="201"/>
      <c r="K14" s="201"/>
      <c r="L14" s="201"/>
      <c r="M14" s="200"/>
      <c r="N14" s="201"/>
      <c r="O14" s="201"/>
      <c r="P14" s="201"/>
      <c r="Q14" s="202"/>
      <c r="R14" s="302"/>
      <c r="S14" s="302"/>
    </row>
    <row r="15" spans="1:19" ht="15.75" x14ac:dyDescent="0.25">
      <c r="A15" s="203"/>
      <c r="B15" s="199"/>
      <c r="C15" s="204"/>
      <c r="D15" s="204"/>
      <c r="E15" s="204"/>
      <c r="F15" s="204"/>
      <c r="G15" s="204"/>
      <c r="H15" s="204"/>
      <c r="I15" s="201"/>
      <c r="J15" s="201"/>
      <c r="K15" s="201"/>
      <c r="L15" s="201"/>
      <c r="M15" s="204"/>
      <c r="N15" s="201"/>
      <c r="O15" s="201"/>
      <c r="P15" s="201"/>
      <c r="Q15" s="202"/>
      <c r="R15" s="248"/>
      <c r="S15" s="248"/>
    </row>
    <row r="16" spans="1:19" ht="15.75" x14ac:dyDescent="0.25">
      <c r="A16" s="203"/>
      <c r="B16" s="205" t="s">
        <v>215</v>
      </c>
      <c r="C16" s="204"/>
      <c r="D16" s="204"/>
      <c r="E16" s="204"/>
      <c r="F16" s="204"/>
      <c r="G16" s="200"/>
      <c r="H16" s="204"/>
      <c r="I16" s="204"/>
      <c r="J16" s="204"/>
      <c r="K16" s="204"/>
      <c r="L16" s="200"/>
      <c r="M16" s="204"/>
      <c r="N16" s="204"/>
      <c r="O16" s="204"/>
      <c r="P16" s="204"/>
      <c r="Q16" s="206"/>
      <c r="R16" s="248"/>
      <c r="S16" s="248"/>
    </row>
    <row r="17" spans="1:19" ht="15.75" x14ac:dyDescent="0.25">
      <c r="A17" s="187">
        <v>1</v>
      </c>
      <c r="B17" s="187">
        <v>2</v>
      </c>
      <c r="C17" s="187">
        <v>3</v>
      </c>
      <c r="D17" s="187">
        <v>4</v>
      </c>
      <c r="E17" s="187">
        <v>5</v>
      </c>
      <c r="F17" s="187">
        <v>6</v>
      </c>
      <c r="G17" s="187">
        <v>7</v>
      </c>
      <c r="H17" s="187">
        <v>8</v>
      </c>
      <c r="I17" s="187">
        <v>9</v>
      </c>
      <c r="J17" s="187">
        <v>10</v>
      </c>
      <c r="K17" s="187">
        <v>11</v>
      </c>
      <c r="L17" s="187">
        <v>12</v>
      </c>
      <c r="M17" s="187">
        <v>13</v>
      </c>
      <c r="N17" s="187">
        <v>14</v>
      </c>
      <c r="O17" s="187">
        <v>15</v>
      </c>
      <c r="P17" s="187">
        <v>16</v>
      </c>
      <c r="Q17" s="207">
        <v>17</v>
      </c>
      <c r="R17" s="303"/>
      <c r="S17" s="303"/>
    </row>
    <row r="18" spans="1:19" ht="15.75" x14ac:dyDescent="0.25">
      <c r="A18" s="182"/>
      <c r="B18" s="186" t="s">
        <v>94</v>
      </c>
      <c r="C18" s="192">
        <v>20</v>
      </c>
      <c r="D18" s="193">
        <v>0.5</v>
      </c>
      <c r="E18" s="193">
        <v>3.7</v>
      </c>
      <c r="F18" s="193">
        <v>1.8</v>
      </c>
      <c r="G18" s="193">
        <v>42.1</v>
      </c>
      <c r="H18" s="192">
        <v>20</v>
      </c>
      <c r="I18" s="193">
        <v>0.5</v>
      </c>
      <c r="J18" s="193">
        <v>3.7</v>
      </c>
      <c r="K18" s="193">
        <v>1.8</v>
      </c>
      <c r="L18" s="193">
        <v>42.1</v>
      </c>
      <c r="M18" s="192">
        <v>20</v>
      </c>
      <c r="N18" s="193">
        <v>0.5</v>
      </c>
      <c r="O18" s="193">
        <v>3.7</v>
      </c>
      <c r="P18" s="193">
        <v>1.8</v>
      </c>
      <c r="Q18" s="193">
        <v>42.1</v>
      </c>
      <c r="R18" s="248"/>
      <c r="S18" s="248"/>
    </row>
    <row r="19" spans="1:19" ht="47.25" x14ac:dyDescent="0.25">
      <c r="A19" s="182"/>
      <c r="B19" s="186" t="s">
        <v>145</v>
      </c>
      <c r="C19" s="278">
        <v>130</v>
      </c>
      <c r="D19" s="283">
        <v>3</v>
      </c>
      <c r="E19" s="283">
        <v>2.8</v>
      </c>
      <c r="F19" s="283">
        <v>24.02</v>
      </c>
      <c r="G19" s="283">
        <v>220.12</v>
      </c>
      <c r="H19" s="278">
        <v>150</v>
      </c>
      <c r="I19" s="283">
        <v>3.7</v>
      </c>
      <c r="J19" s="283">
        <v>4.4000000000000004</v>
      </c>
      <c r="K19" s="283">
        <v>30</v>
      </c>
      <c r="L19" s="283">
        <v>250.5</v>
      </c>
      <c r="M19" s="278">
        <v>180</v>
      </c>
      <c r="N19" s="283">
        <v>4.4000000000000004</v>
      </c>
      <c r="O19" s="283">
        <v>5.9</v>
      </c>
      <c r="P19" s="283">
        <v>35.200000000000003</v>
      </c>
      <c r="Q19" s="283">
        <v>291.39999999999998</v>
      </c>
      <c r="R19" s="248"/>
      <c r="S19" s="248"/>
    </row>
    <row r="20" spans="1:19" ht="31.5" x14ac:dyDescent="0.25">
      <c r="A20" s="186"/>
      <c r="B20" s="186" t="s">
        <v>178</v>
      </c>
      <c r="C20" s="216">
        <v>70</v>
      </c>
      <c r="D20" s="283">
        <v>18.829999999999998</v>
      </c>
      <c r="E20" s="283">
        <v>3.04</v>
      </c>
      <c r="F20" s="283">
        <v>3.76</v>
      </c>
      <c r="G20" s="283">
        <v>118.63</v>
      </c>
      <c r="H20" s="216">
        <v>90</v>
      </c>
      <c r="I20" s="283">
        <v>21.49</v>
      </c>
      <c r="J20" s="283">
        <v>4.17</v>
      </c>
      <c r="K20" s="283">
        <v>6.38</v>
      </c>
      <c r="L20" s="283">
        <v>150.19</v>
      </c>
      <c r="M20" s="216">
        <v>100</v>
      </c>
      <c r="N20" s="283">
        <v>23.96</v>
      </c>
      <c r="O20" s="283">
        <v>4.28</v>
      </c>
      <c r="P20" s="283">
        <v>7.97</v>
      </c>
      <c r="Q20" s="283">
        <v>167.65</v>
      </c>
      <c r="R20" s="248"/>
      <c r="S20" s="248"/>
    </row>
    <row r="21" spans="1:19" ht="15.75" x14ac:dyDescent="0.25">
      <c r="A21" s="186"/>
      <c r="B21" s="256" t="s">
        <v>199</v>
      </c>
      <c r="C21" s="260">
        <v>120</v>
      </c>
      <c r="D21" s="261">
        <v>0.38</v>
      </c>
      <c r="E21" s="262">
        <v>0.05</v>
      </c>
      <c r="F21" s="261">
        <v>15.84</v>
      </c>
      <c r="G21" s="261">
        <v>67.2</v>
      </c>
      <c r="H21" s="260">
        <v>120</v>
      </c>
      <c r="I21" s="261">
        <v>0.38</v>
      </c>
      <c r="J21" s="262">
        <v>0.05</v>
      </c>
      <c r="K21" s="261">
        <v>15.84</v>
      </c>
      <c r="L21" s="261">
        <v>67.2</v>
      </c>
      <c r="M21" s="260">
        <v>120</v>
      </c>
      <c r="N21" s="261">
        <v>0.38</v>
      </c>
      <c r="O21" s="262">
        <v>0.05</v>
      </c>
      <c r="P21" s="261">
        <v>15.84</v>
      </c>
      <c r="Q21" s="261">
        <v>67.2</v>
      </c>
      <c r="R21" s="248"/>
      <c r="S21" s="248"/>
    </row>
    <row r="22" spans="1:19" ht="47.25" x14ac:dyDescent="0.25">
      <c r="A22" s="186"/>
      <c r="B22" s="186" t="s">
        <v>43</v>
      </c>
      <c r="C22" s="299">
        <v>200</v>
      </c>
      <c r="D22" s="335">
        <v>0.3</v>
      </c>
      <c r="E22" s="335">
        <v>0.4</v>
      </c>
      <c r="F22" s="335">
        <v>15.6</v>
      </c>
      <c r="G22" s="335">
        <v>68.5</v>
      </c>
      <c r="H22" s="299">
        <v>200</v>
      </c>
      <c r="I22" s="335">
        <v>0.3</v>
      </c>
      <c r="J22" s="335">
        <v>0.4</v>
      </c>
      <c r="K22" s="335">
        <v>15.6</v>
      </c>
      <c r="L22" s="335">
        <v>68.5</v>
      </c>
      <c r="M22" s="299">
        <v>200</v>
      </c>
      <c r="N22" s="335">
        <v>0.3</v>
      </c>
      <c r="O22" s="335">
        <v>0.4</v>
      </c>
      <c r="P22" s="335">
        <v>15.6</v>
      </c>
      <c r="Q22" s="335">
        <v>68.5</v>
      </c>
      <c r="R22" s="248"/>
      <c r="S22" s="248"/>
    </row>
    <row r="23" spans="1:19" ht="47.25" x14ac:dyDescent="0.25">
      <c r="A23" s="186"/>
      <c r="B23" s="186" t="s">
        <v>214</v>
      </c>
      <c r="C23" s="192">
        <v>30</v>
      </c>
      <c r="D23" s="193">
        <v>2.2000000000000002</v>
      </c>
      <c r="E23" s="193">
        <v>0.3</v>
      </c>
      <c r="F23" s="193">
        <v>13.8</v>
      </c>
      <c r="G23" s="193">
        <v>67.5</v>
      </c>
      <c r="H23" s="192">
        <v>50</v>
      </c>
      <c r="I23" s="193">
        <v>3</v>
      </c>
      <c r="J23" s="193">
        <v>0.4</v>
      </c>
      <c r="K23" s="193">
        <v>18.3</v>
      </c>
      <c r="L23" s="193">
        <v>90</v>
      </c>
      <c r="M23" s="192">
        <v>50</v>
      </c>
      <c r="N23" s="193">
        <v>3</v>
      </c>
      <c r="O23" s="193">
        <v>0.4</v>
      </c>
      <c r="P23" s="193">
        <v>18.3</v>
      </c>
      <c r="Q23" s="193">
        <v>90</v>
      </c>
      <c r="R23" s="248"/>
      <c r="S23" s="248"/>
    </row>
    <row r="24" spans="1:19" ht="15.75" x14ac:dyDescent="0.25">
      <c r="A24" s="186"/>
      <c r="B24" s="194" t="s">
        <v>175</v>
      </c>
      <c r="C24" s="194">
        <f t="shared" ref="C24:Q24" si="1">SUM(C18:C23)</f>
        <v>570</v>
      </c>
      <c r="D24" s="194">
        <f t="shared" si="1"/>
        <v>25.209999999999997</v>
      </c>
      <c r="E24" s="194">
        <f t="shared" si="1"/>
        <v>10.290000000000001</v>
      </c>
      <c r="F24" s="194">
        <f t="shared" si="1"/>
        <v>74.820000000000007</v>
      </c>
      <c r="G24" s="194">
        <f t="shared" si="1"/>
        <v>584.04999999999995</v>
      </c>
      <c r="H24" s="194">
        <f t="shared" si="1"/>
        <v>630</v>
      </c>
      <c r="I24" s="194">
        <f t="shared" si="1"/>
        <v>29.369999999999997</v>
      </c>
      <c r="J24" s="194">
        <f t="shared" si="1"/>
        <v>13.120000000000003</v>
      </c>
      <c r="K24" s="194">
        <f t="shared" si="1"/>
        <v>87.919999999999987</v>
      </c>
      <c r="L24" s="194">
        <f t="shared" si="1"/>
        <v>668.49</v>
      </c>
      <c r="M24" s="194">
        <f t="shared" si="1"/>
        <v>670</v>
      </c>
      <c r="N24" s="194">
        <f t="shared" si="1"/>
        <v>32.54</v>
      </c>
      <c r="O24" s="194">
        <f t="shared" si="1"/>
        <v>14.730000000000004</v>
      </c>
      <c r="P24" s="194">
        <f t="shared" si="1"/>
        <v>94.71</v>
      </c>
      <c r="Q24" s="194">
        <f t="shared" si="1"/>
        <v>726.85</v>
      </c>
      <c r="R24" s="248"/>
      <c r="S24" s="248"/>
    </row>
    <row r="25" spans="1:19" ht="15.75" x14ac:dyDescent="0.25">
      <c r="A25" s="195"/>
      <c r="B25" s="195" t="s">
        <v>176</v>
      </c>
      <c r="C25" s="195"/>
      <c r="D25" s="197">
        <v>0.12</v>
      </c>
      <c r="E25" s="197">
        <v>0.31</v>
      </c>
      <c r="F25" s="197">
        <v>0.56999999999999995</v>
      </c>
      <c r="G25" s="197">
        <f>G24/2100</f>
        <v>0.2781190476190476</v>
      </c>
      <c r="H25" s="195"/>
      <c r="I25" s="197">
        <v>0.126</v>
      </c>
      <c r="J25" s="197">
        <v>0.30599999999999999</v>
      </c>
      <c r="K25" s="197">
        <v>0.56799999999999995</v>
      </c>
      <c r="L25" s="197">
        <f>L24/2400</f>
        <v>0.27853749999999999</v>
      </c>
      <c r="M25" s="195"/>
      <c r="N25" s="197">
        <v>0.124</v>
      </c>
      <c r="O25" s="197">
        <v>0.29499999999999998</v>
      </c>
      <c r="P25" s="197">
        <v>0.58099999999999996</v>
      </c>
      <c r="Q25" s="197">
        <f>Q24/2800</f>
        <v>0.25958928571428574</v>
      </c>
      <c r="R25" s="302"/>
      <c r="S25" s="302"/>
    </row>
    <row r="26" spans="1:19" ht="15.75" x14ac:dyDescent="0.25">
      <c r="A26" s="199"/>
      <c r="B26" s="199"/>
      <c r="C26" s="199"/>
      <c r="D26" s="201"/>
      <c r="E26" s="201"/>
      <c r="F26" s="201"/>
      <c r="G26" s="201"/>
      <c r="H26" s="199"/>
      <c r="I26" s="201"/>
      <c r="J26" s="201"/>
      <c r="K26" s="201"/>
      <c r="L26" s="201"/>
      <c r="M26" s="199"/>
      <c r="N26" s="201"/>
      <c r="O26" s="201"/>
      <c r="P26" s="201"/>
      <c r="Q26" s="202"/>
      <c r="R26" s="302"/>
      <c r="S26" s="302"/>
    </row>
    <row r="27" spans="1:19" ht="15.75" x14ac:dyDescent="0.25">
      <c r="A27" s="199"/>
      <c r="B27" s="199"/>
      <c r="C27" s="203"/>
      <c r="D27" s="203"/>
      <c r="E27" s="203"/>
      <c r="F27" s="203"/>
      <c r="G27" s="203"/>
      <c r="H27" s="203"/>
      <c r="I27" s="201"/>
      <c r="J27" s="201"/>
      <c r="K27" s="201"/>
      <c r="L27" s="201"/>
      <c r="M27" s="199"/>
      <c r="N27" s="201"/>
      <c r="O27" s="201"/>
      <c r="P27" s="201"/>
      <c r="Q27" s="202"/>
      <c r="R27" s="302"/>
      <c r="S27" s="302"/>
    </row>
    <row r="28" spans="1:19" ht="15.75" x14ac:dyDescent="0.25">
      <c r="A28" s="203"/>
      <c r="B28" s="205" t="s">
        <v>216</v>
      </c>
      <c r="C28" s="203"/>
      <c r="D28" s="203"/>
      <c r="E28" s="203"/>
      <c r="F28" s="203"/>
      <c r="G28" s="203"/>
      <c r="H28" s="203"/>
      <c r="I28" s="203"/>
      <c r="J28" s="203"/>
      <c r="K28" s="203"/>
      <c r="L28" s="203"/>
      <c r="M28" s="203"/>
      <c r="N28" s="203"/>
      <c r="O28" s="203"/>
      <c r="P28" s="203"/>
      <c r="Q28" s="171"/>
      <c r="R28" s="248"/>
      <c r="S28" s="248"/>
    </row>
    <row r="29" spans="1:19" ht="15.75" x14ac:dyDescent="0.25">
      <c r="A29" s="187">
        <v>1</v>
      </c>
      <c r="B29" s="187">
        <v>2</v>
      </c>
      <c r="C29" s="187">
        <v>3</v>
      </c>
      <c r="D29" s="221">
        <v>4</v>
      </c>
      <c r="E29" s="221">
        <v>5</v>
      </c>
      <c r="F29" s="221">
        <v>6</v>
      </c>
      <c r="G29" s="221">
        <v>7</v>
      </c>
      <c r="H29" s="221">
        <v>8</v>
      </c>
      <c r="I29" s="221">
        <v>9</v>
      </c>
      <c r="J29" s="221">
        <v>10</v>
      </c>
      <c r="K29" s="221">
        <v>11</v>
      </c>
      <c r="L29" s="221">
        <v>12</v>
      </c>
      <c r="M29" s="221">
        <v>13</v>
      </c>
      <c r="N29" s="221">
        <v>14</v>
      </c>
      <c r="O29" s="221">
        <v>15</v>
      </c>
      <c r="P29" s="221">
        <v>16</v>
      </c>
      <c r="Q29" s="222">
        <v>17</v>
      </c>
      <c r="R29" s="303"/>
      <c r="S29" s="303"/>
    </row>
    <row r="30" spans="1:19" ht="33.75" customHeight="1" x14ac:dyDescent="0.3">
      <c r="A30" s="182"/>
      <c r="B30" s="329" t="s">
        <v>217</v>
      </c>
      <c r="C30" s="308">
        <v>60</v>
      </c>
      <c r="D30" s="307">
        <v>0.7</v>
      </c>
      <c r="E30" s="307">
        <v>4</v>
      </c>
      <c r="F30" s="307">
        <v>5.3</v>
      </c>
      <c r="G30" s="307">
        <v>61</v>
      </c>
      <c r="H30" s="308">
        <v>80</v>
      </c>
      <c r="I30" s="307">
        <v>1</v>
      </c>
      <c r="J30" s="307">
        <v>5</v>
      </c>
      <c r="K30" s="307">
        <v>7.3</v>
      </c>
      <c r="L30" s="307">
        <v>79.5</v>
      </c>
      <c r="M30" s="308">
        <v>100</v>
      </c>
      <c r="N30" s="307">
        <v>1.2</v>
      </c>
      <c r="O30" s="307">
        <v>5.0999999999999996</v>
      </c>
      <c r="P30" s="307">
        <v>9</v>
      </c>
      <c r="Q30" s="309">
        <v>107.6</v>
      </c>
      <c r="R30" s="248"/>
      <c r="S30" s="248"/>
    </row>
    <row r="31" spans="1:19" ht="31.5" x14ac:dyDescent="0.25">
      <c r="A31" s="182"/>
      <c r="B31" s="186" t="s">
        <v>218</v>
      </c>
      <c r="C31" s="287">
        <v>200</v>
      </c>
      <c r="D31" s="286">
        <v>7</v>
      </c>
      <c r="E31" s="286">
        <v>7.2</v>
      </c>
      <c r="F31" s="286">
        <v>13.3</v>
      </c>
      <c r="G31" s="286">
        <v>144.5</v>
      </c>
      <c r="H31" s="287">
        <v>220</v>
      </c>
      <c r="I31" s="288">
        <v>7.5</v>
      </c>
      <c r="J31" s="286">
        <v>8.1999999999999993</v>
      </c>
      <c r="K31" s="286">
        <v>16.899999999999999</v>
      </c>
      <c r="L31" s="286">
        <v>168.2</v>
      </c>
      <c r="M31" s="287">
        <v>250</v>
      </c>
      <c r="N31" s="286">
        <v>9.1999999999999993</v>
      </c>
      <c r="O31" s="286">
        <v>10.199999999999999</v>
      </c>
      <c r="P31" s="286">
        <v>19.2</v>
      </c>
      <c r="Q31" s="288">
        <v>221.9</v>
      </c>
      <c r="R31" s="248"/>
      <c r="S31" s="248"/>
    </row>
    <row r="32" spans="1:19" ht="24" customHeight="1" x14ac:dyDescent="0.25">
      <c r="A32" s="182"/>
      <c r="B32" s="186" t="s">
        <v>98</v>
      </c>
      <c r="C32" s="216">
        <v>200</v>
      </c>
      <c r="D32" s="233">
        <v>0.1</v>
      </c>
      <c r="E32" s="233">
        <v>0.1</v>
      </c>
      <c r="F32" s="233">
        <v>8.1999999999999993</v>
      </c>
      <c r="G32" s="233">
        <v>35.200000000000003</v>
      </c>
      <c r="H32" s="216">
        <v>200</v>
      </c>
      <c r="I32" s="233">
        <v>0.1</v>
      </c>
      <c r="J32" s="233">
        <v>0.1</v>
      </c>
      <c r="K32" s="233">
        <v>8.1999999999999993</v>
      </c>
      <c r="L32" s="233">
        <v>35.200000000000003</v>
      </c>
      <c r="M32" s="216">
        <v>200</v>
      </c>
      <c r="N32" s="233">
        <v>0.1</v>
      </c>
      <c r="O32" s="233">
        <v>0.1</v>
      </c>
      <c r="P32" s="233">
        <v>8.1999999999999993</v>
      </c>
      <c r="Q32" s="233">
        <v>35.200000000000003</v>
      </c>
      <c r="R32" s="248"/>
      <c r="S32" s="248"/>
    </row>
    <row r="33" spans="1:19" ht="47.25" x14ac:dyDescent="0.25">
      <c r="A33" s="182"/>
      <c r="B33" s="215" t="s">
        <v>189</v>
      </c>
      <c r="C33" s="192">
        <v>50</v>
      </c>
      <c r="D33" s="193">
        <v>7.3</v>
      </c>
      <c r="E33" s="193">
        <v>12.2</v>
      </c>
      <c r="F33" s="193">
        <v>27.9</v>
      </c>
      <c r="G33" s="193">
        <v>364.7</v>
      </c>
      <c r="H33" s="192">
        <v>50</v>
      </c>
      <c r="I33" s="193">
        <v>7.3</v>
      </c>
      <c r="J33" s="193">
        <v>12.2</v>
      </c>
      <c r="K33" s="193">
        <v>27.9</v>
      </c>
      <c r="L33" s="193">
        <v>364.7</v>
      </c>
      <c r="M33" s="192">
        <v>50</v>
      </c>
      <c r="N33" s="193">
        <v>7.3</v>
      </c>
      <c r="O33" s="193">
        <v>12.2</v>
      </c>
      <c r="P33" s="193">
        <v>27.9</v>
      </c>
      <c r="Q33" s="193">
        <v>364.7</v>
      </c>
      <c r="R33" s="248"/>
      <c r="S33" s="248"/>
    </row>
    <row r="34" spans="1:19" ht="47.25" x14ac:dyDescent="0.25">
      <c r="A34" s="186"/>
      <c r="B34" s="186" t="s">
        <v>110</v>
      </c>
      <c r="C34" s="192">
        <v>30</v>
      </c>
      <c r="D34" s="193">
        <v>2.2000000000000002</v>
      </c>
      <c r="E34" s="193">
        <v>0.3</v>
      </c>
      <c r="F34" s="193">
        <v>13.8</v>
      </c>
      <c r="G34" s="193">
        <v>67.5</v>
      </c>
      <c r="H34" s="192">
        <v>50</v>
      </c>
      <c r="I34" s="193">
        <v>3</v>
      </c>
      <c r="J34" s="193">
        <v>0.4</v>
      </c>
      <c r="K34" s="193">
        <v>18.3</v>
      </c>
      <c r="L34" s="193">
        <v>90</v>
      </c>
      <c r="M34" s="192">
        <v>50</v>
      </c>
      <c r="N34" s="193">
        <v>3</v>
      </c>
      <c r="O34" s="193">
        <v>0.4</v>
      </c>
      <c r="P34" s="193">
        <v>18.3</v>
      </c>
      <c r="Q34" s="193">
        <v>90</v>
      </c>
      <c r="R34" s="248"/>
      <c r="S34" s="248"/>
    </row>
    <row r="35" spans="1:19" ht="15.75" x14ac:dyDescent="0.25">
      <c r="A35" s="186"/>
      <c r="B35" s="194" t="s">
        <v>175</v>
      </c>
      <c r="C35" s="194">
        <f>SUM(C30:C34)</f>
        <v>540</v>
      </c>
      <c r="D35" s="194">
        <f t="shared" ref="D35:Q35" si="2">SUM(D30:D34)</f>
        <v>17.3</v>
      </c>
      <c r="E35" s="194">
        <f t="shared" si="2"/>
        <v>23.8</v>
      </c>
      <c r="F35" s="194">
        <f t="shared" si="2"/>
        <v>68.5</v>
      </c>
      <c r="G35" s="194">
        <f t="shared" si="2"/>
        <v>672.9</v>
      </c>
      <c r="H35" s="194">
        <f t="shared" si="2"/>
        <v>600</v>
      </c>
      <c r="I35" s="194">
        <f t="shared" si="2"/>
        <v>18.899999999999999</v>
      </c>
      <c r="J35" s="194">
        <f t="shared" si="2"/>
        <v>25.9</v>
      </c>
      <c r="K35" s="194">
        <f t="shared" si="2"/>
        <v>78.599999999999994</v>
      </c>
      <c r="L35" s="194">
        <f t="shared" si="2"/>
        <v>737.59999999999991</v>
      </c>
      <c r="M35" s="194">
        <f t="shared" si="2"/>
        <v>650</v>
      </c>
      <c r="N35" s="194">
        <f t="shared" si="2"/>
        <v>20.799999999999997</v>
      </c>
      <c r="O35" s="194">
        <f t="shared" si="2"/>
        <v>27.999999999999996</v>
      </c>
      <c r="P35" s="194">
        <f t="shared" si="2"/>
        <v>82.6</v>
      </c>
      <c r="Q35" s="194">
        <f t="shared" si="2"/>
        <v>819.4</v>
      </c>
      <c r="R35" s="248"/>
      <c r="S35" s="248"/>
    </row>
    <row r="36" spans="1:19" ht="15.75" x14ac:dyDescent="0.25">
      <c r="A36" s="195"/>
      <c r="B36" s="195" t="s">
        <v>176</v>
      </c>
      <c r="C36" s="195"/>
      <c r="D36" s="197">
        <v>0.13</v>
      </c>
      <c r="E36" s="197">
        <v>0.29899999999999999</v>
      </c>
      <c r="F36" s="197">
        <v>0.57099999999999995</v>
      </c>
      <c r="G36" s="197">
        <f>G35/2100</f>
        <v>0.3204285714285714</v>
      </c>
      <c r="H36" s="195"/>
      <c r="I36" s="197">
        <v>0.115</v>
      </c>
      <c r="J36" s="197">
        <v>0.30099999999999999</v>
      </c>
      <c r="K36" s="197">
        <v>0.58399999999999996</v>
      </c>
      <c r="L36" s="197">
        <f>L35/2400</f>
        <v>0.30733333333333329</v>
      </c>
      <c r="M36" s="195"/>
      <c r="N36" s="197">
        <v>0.125</v>
      </c>
      <c r="O36" s="197">
        <v>0.28999999999999998</v>
      </c>
      <c r="P36" s="197">
        <v>0.58499999999999996</v>
      </c>
      <c r="Q36" s="197">
        <f>Q35/2800</f>
        <v>0.29264285714285715</v>
      </c>
      <c r="R36" s="302"/>
      <c r="S36" s="302"/>
    </row>
    <row r="37" spans="1:19" ht="15.75" x14ac:dyDescent="0.25">
      <c r="A37" s="199"/>
      <c r="B37" s="199"/>
      <c r="C37" s="200"/>
      <c r="D37" s="201"/>
      <c r="E37" s="201"/>
      <c r="F37" s="201"/>
      <c r="G37" s="201"/>
      <c r="H37" s="200"/>
      <c r="I37" s="201"/>
      <c r="J37" s="201"/>
      <c r="K37" s="201"/>
      <c r="L37" s="201"/>
      <c r="M37" s="200"/>
      <c r="N37" s="201"/>
      <c r="O37" s="201"/>
      <c r="P37" s="201"/>
      <c r="Q37" s="202"/>
      <c r="R37" s="302"/>
      <c r="S37" s="302"/>
    </row>
    <row r="38" spans="1:19" ht="15.75" x14ac:dyDescent="0.25">
      <c r="A38" s="199"/>
      <c r="B38" s="199"/>
      <c r="C38" s="200"/>
      <c r="D38" s="201"/>
      <c r="E38" s="201"/>
      <c r="F38" s="201"/>
      <c r="G38" s="201"/>
      <c r="H38" s="200"/>
      <c r="I38" s="201"/>
      <c r="J38" s="201"/>
      <c r="K38" s="201"/>
      <c r="L38" s="201"/>
      <c r="M38" s="200"/>
      <c r="N38" s="201"/>
      <c r="O38" s="201"/>
      <c r="P38" s="201"/>
      <c r="Q38" s="202"/>
      <c r="R38" s="302"/>
      <c r="S38" s="302"/>
    </row>
    <row r="39" spans="1:19" ht="15.75" x14ac:dyDescent="0.25">
      <c r="A39" s="203"/>
      <c r="B39" s="205" t="s">
        <v>219</v>
      </c>
      <c r="C39" s="204"/>
      <c r="D39" s="204"/>
      <c r="E39" s="204"/>
      <c r="F39" s="204"/>
      <c r="G39" s="204"/>
      <c r="H39" s="204"/>
      <c r="I39" s="204"/>
      <c r="J39" s="204"/>
      <c r="K39" s="204"/>
      <c r="L39" s="204"/>
      <c r="M39" s="204"/>
      <c r="N39" s="204"/>
      <c r="O39" s="204"/>
      <c r="P39" s="204"/>
      <c r="Q39" s="229"/>
      <c r="R39" s="248"/>
      <c r="S39" s="248"/>
    </row>
    <row r="40" spans="1:19" ht="15.75" x14ac:dyDescent="0.25">
      <c r="A40" s="187">
        <v>1</v>
      </c>
      <c r="B40" s="187">
        <v>2</v>
      </c>
      <c r="C40" s="187">
        <v>3</v>
      </c>
      <c r="D40" s="187">
        <v>4</v>
      </c>
      <c r="E40" s="187">
        <v>5</v>
      </c>
      <c r="F40" s="187">
        <v>6</v>
      </c>
      <c r="G40" s="187">
        <v>7</v>
      </c>
      <c r="H40" s="187">
        <v>8</v>
      </c>
      <c r="I40" s="187">
        <v>9</v>
      </c>
      <c r="J40" s="187">
        <v>10</v>
      </c>
      <c r="K40" s="187">
        <v>11</v>
      </c>
      <c r="L40" s="187">
        <v>12</v>
      </c>
      <c r="M40" s="187">
        <v>13</v>
      </c>
      <c r="N40" s="187">
        <v>14</v>
      </c>
      <c r="O40" s="187">
        <v>15</v>
      </c>
      <c r="P40" s="187">
        <v>16</v>
      </c>
      <c r="Q40" s="207">
        <v>17</v>
      </c>
      <c r="R40" s="303"/>
      <c r="S40" s="303"/>
    </row>
    <row r="41" spans="1:19" ht="31.5" x14ac:dyDescent="0.25">
      <c r="A41" s="182"/>
      <c r="B41" s="186" t="s">
        <v>73</v>
      </c>
      <c r="C41" s="192">
        <v>130</v>
      </c>
      <c r="D41" s="193">
        <v>2.4</v>
      </c>
      <c r="E41" s="193">
        <v>4.7</v>
      </c>
      <c r="F41" s="193">
        <v>12.6</v>
      </c>
      <c r="G41" s="193">
        <v>161.80000000000001</v>
      </c>
      <c r="H41" s="192">
        <v>150</v>
      </c>
      <c r="I41" s="193">
        <v>2.7</v>
      </c>
      <c r="J41" s="193">
        <v>7.3</v>
      </c>
      <c r="K41" s="193">
        <v>14.5</v>
      </c>
      <c r="L41" s="193">
        <v>200.8</v>
      </c>
      <c r="M41" s="192">
        <v>180</v>
      </c>
      <c r="N41" s="193">
        <v>3.1</v>
      </c>
      <c r="O41" s="193">
        <v>6.5</v>
      </c>
      <c r="P41" s="193">
        <v>16.7</v>
      </c>
      <c r="Q41" s="193">
        <v>261.8</v>
      </c>
      <c r="R41" s="248"/>
      <c r="S41" s="248"/>
    </row>
    <row r="42" spans="1:19" ht="18.75" x14ac:dyDescent="0.3">
      <c r="A42" s="182"/>
      <c r="B42" s="186" t="s">
        <v>185</v>
      </c>
      <c r="C42" s="184">
        <v>70</v>
      </c>
      <c r="D42" s="209">
        <v>11.4</v>
      </c>
      <c r="E42" s="209">
        <v>1.3</v>
      </c>
      <c r="F42" s="209">
        <v>9.8000000000000007</v>
      </c>
      <c r="G42" s="209">
        <v>210.9</v>
      </c>
      <c r="H42" s="184">
        <v>90</v>
      </c>
      <c r="I42" s="209">
        <v>15.5</v>
      </c>
      <c r="J42" s="209">
        <v>1.3</v>
      </c>
      <c r="K42" s="209">
        <v>11.5</v>
      </c>
      <c r="L42" s="209">
        <v>240.2</v>
      </c>
      <c r="M42" s="184">
        <v>100</v>
      </c>
      <c r="N42" s="209">
        <v>17.100000000000001</v>
      </c>
      <c r="O42" s="209">
        <v>2</v>
      </c>
      <c r="P42" s="209">
        <v>15.1</v>
      </c>
      <c r="Q42" s="209">
        <v>299.39999999999998</v>
      </c>
      <c r="R42" s="248"/>
      <c r="S42" s="248"/>
    </row>
    <row r="43" spans="1:19" ht="32.25" x14ac:dyDescent="0.3">
      <c r="A43" s="182"/>
      <c r="B43" s="186" t="s">
        <v>74</v>
      </c>
      <c r="C43" s="210">
        <v>20</v>
      </c>
      <c r="D43" s="185">
        <v>0.76</v>
      </c>
      <c r="E43" s="185">
        <v>1.9</v>
      </c>
      <c r="F43" s="185">
        <v>2.37</v>
      </c>
      <c r="G43" s="185">
        <v>50.72</v>
      </c>
      <c r="H43" s="210">
        <v>20</v>
      </c>
      <c r="I43" s="185">
        <v>0.76</v>
      </c>
      <c r="J43" s="185">
        <v>1.9</v>
      </c>
      <c r="K43" s="185">
        <v>2.37</v>
      </c>
      <c r="L43" s="185">
        <v>50.72</v>
      </c>
      <c r="M43" s="210">
        <v>20</v>
      </c>
      <c r="N43" s="185">
        <v>0.76</v>
      </c>
      <c r="O43" s="185">
        <v>1.9</v>
      </c>
      <c r="P43" s="185">
        <v>2.37</v>
      </c>
      <c r="Q43" s="185">
        <v>50.72</v>
      </c>
      <c r="R43" s="248"/>
      <c r="S43" s="248"/>
    </row>
    <row r="44" spans="1:19" ht="31.5" x14ac:dyDescent="0.25">
      <c r="A44" s="182"/>
      <c r="B44" s="186" t="s">
        <v>186</v>
      </c>
      <c r="C44" s="230">
        <v>20</v>
      </c>
      <c r="D44" s="231">
        <v>0.7</v>
      </c>
      <c r="E44" s="231">
        <v>0</v>
      </c>
      <c r="F44" s="231">
        <v>3.1</v>
      </c>
      <c r="G44" s="231">
        <v>25</v>
      </c>
      <c r="H44" s="230">
        <v>25</v>
      </c>
      <c r="I44" s="231">
        <v>0.8</v>
      </c>
      <c r="J44" s="231">
        <v>0</v>
      </c>
      <c r="K44" s="231">
        <v>4.0999999999999996</v>
      </c>
      <c r="L44" s="231">
        <v>28</v>
      </c>
      <c r="M44" s="230">
        <v>30</v>
      </c>
      <c r="N44" s="231">
        <v>0.9</v>
      </c>
      <c r="O44" s="231">
        <v>0</v>
      </c>
      <c r="P44" s="231">
        <v>5.0999999999999996</v>
      </c>
      <c r="Q44" s="231">
        <v>30</v>
      </c>
      <c r="R44" s="248"/>
      <c r="S44" s="248"/>
    </row>
    <row r="45" spans="1:19" ht="37.5" x14ac:dyDescent="0.25">
      <c r="A45" s="235"/>
      <c r="B45" s="282" t="s">
        <v>36</v>
      </c>
      <c r="C45" s="216">
        <v>200</v>
      </c>
      <c r="D45" s="283">
        <v>0.3</v>
      </c>
      <c r="E45" s="283" t="s">
        <v>209</v>
      </c>
      <c r="F45" s="283">
        <v>16.899999999999999</v>
      </c>
      <c r="G45" s="283">
        <v>71.3</v>
      </c>
      <c r="H45" s="216">
        <v>200</v>
      </c>
      <c r="I45" s="283">
        <v>0.3</v>
      </c>
      <c r="J45" s="283" t="s">
        <v>209</v>
      </c>
      <c r="K45" s="283">
        <v>16.899999999999999</v>
      </c>
      <c r="L45" s="283">
        <v>71.3</v>
      </c>
      <c r="M45" s="216">
        <v>200</v>
      </c>
      <c r="N45" s="283">
        <v>0.3</v>
      </c>
      <c r="O45" s="283" t="s">
        <v>209</v>
      </c>
      <c r="P45" s="283">
        <v>16.899999999999999</v>
      </c>
      <c r="Q45" s="283">
        <v>71.3</v>
      </c>
      <c r="R45" s="171"/>
      <c r="S45" s="171"/>
    </row>
    <row r="46" spans="1:19" ht="47.25" x14ac:dyDescent="0.25">
      <c r="A46" s="186"/>
      <c r="B46" s="215" t="s">
        <v>110</v>
      </c>
      <c r="C46" s="192">
        <v>30</v>
      </c>
      <c r="D46" s="193">
        <v>2.2000000000000002</v>
      </c>
      <c r="E46" s="193">
        <v>0.3</v>
      </c>
      <c r="F46" s="193">
        <v>13.8</v>
      </c>
      <c r="G46" s="193">
        <v>67.5</v>
      </c>
      <c r="H46" s="192">
        <v>50</v>
      </c>
      <c r="I46" s="193">
        <v>3</v>
      </c>
      <c r="J46" s="193">
        <v>0.4</v>
      </c>
      <c r="K46" s="193">
        <v>18.3</v>
      </c>
      <c r="L46" s="193">
        <v>90</v>
      </c>
      <c r="M46" s="192">
        <v>50</v>
      </c>
      <c r="N46" s="193">
        <v>3</v>
      </c>
      <c r="O46" s="193">
        <v>0.4</v>
      </c>
      <c r="P46" s="193">
        <v>18.3</v>
      </c>
      <c r="Q46" s="193">
        <v>90</v>
      </c>
      <c r="R46" s="248"/>
      <c r="S46" s="248"/>
    </row>
    <row r="47" spans="1:19" ht="15.75" x14ac:dyDescent="0.25">
      <c r="A47" s="186"/>
      <c r="B47" s="194" t="s">
        <v>175</v>
      </c>
      <c r="C47" s="194">
        <f>SUM(C41:C46)</f>
        <v>470</v>
      </c>
      <c r="D47" s="194">
        <f t="shared" ref="D47:Q47" si="3">SUM(D41:D46)</f>
        <v>17.760000000000002</v>
      </c>
      <c r="E47" s="194">
        <f t="shared" si="3"/>
        <v>8.2000000000000011</v>
      </c>
      <c r="F47" s="194">
        <f t="shared" si="3"/>
        <v>58.569999999999993</v>
      </c>
      <c r="G47" s="194">
        <f t="shared" si="3"/>
        <v>587.22</v>
      </c>
      <c r="H47" s="194">
        <f t="shared" si="3"/>
        <v>535</v>
      </c>
      <c r="I47" s="194">
        <f t="shared" si="3"/>
        <v>23.060000000000002</v>
      </c>
      <c r="J47" s="194">
        <f t="shared" si="3"/>
        <v>10.9</v>
      </c>
      <c r="K47" s="194">
        <f t="shared" si="3"/>
        <v>67.67</v>
      </c>
      <c r="L47" s="194">
        <f t="shared" si="3"/>
        <v>681.02</v>
      </c>
      <c r="M47" s="194">
        <f t="shared" si="3"/>
        <v>580</v>
      </c>
      <c r="N47" s="194">
        <f t="shared" si="3"/>
        <v>25.160000000000004</v>
      </c>
      <c r="O47" s="194">
        <f t="shared" si="3"/>
        <v>10.8</v>
      </c>
      <c r="P47" s="194">
        <f t="shared" si="3"/>
        <v>74.47</v>
      </c>
      <c r="Q47" s="194">
        <f t="shared" si="3"/>
        <v>803.22</v>
      </c>
      <c r="R47" s="248"/>
      <c r="S47" s="248"/>
    </row>
    <row r="48" spans="1:19" ht="15.75" x14ac:dyDescent="0.25">
      <c r="A48" s="195"/>
      <c r="B48" s="195" t="s">
        <v>176</v>
      </c>
      <c r="C48" s="195"/>
      <c r="D48" s="197">
        <v>0.127</v>
      </c>
      <c r="E48" s="197">
        <v>0.3</v>
      </c>
      <c r="F48" s="197">
        <v>0.57299999999999995</v>
      </c>
      <c r="G48" s="197">
        <f>G47/2100</f>
        <v>0.27962857142857145</v>
      </c>
      <c r="H48" s="196"/>
      <c r="I48" s="197">
        <v>0.11899999999999999</v>
      </c>
      <c r="J48" s="197">
        <v>0.29899999999999999</v>
      </c>
      <c r="K48" s="197">
        <v>0.58199999999999996</v>
      </c>
      <c r="L48" s="197">
        <f>L47/2400</f>
        <v>0.28375833333333333</v>
      </c>
      <c r="M48" s="196"/>
      <c r="N48" s="197">
        <v>0.115</v>
      </c>
      <c r="O48" s="197">
        <v>0.29599999999999999</v>
      </c>
      <c r="P48" s="197">
        <v>0.58899999999999997</v>
      </c>
      <c r="Q48" s="197">
        <f>Q47/2800</f>
        <v>0.28686428571428574</v>
      </c>
      <c r="R48" s="302"/>
      <c r="S48" s="302"/>
    </row>
    <row r="49" spans="1:19" ht="15.75" x14ac:dyDescent="0.25">
      <c r="A49" s="199"/>
      <c r="B49" s="199"/>
      <c r="C49" s="199"/>
      <c r="D49" s="201"/>
      <c r="E49" s="201"/>
      <c r="F49" s="201"/>
      <c r="G49" s="201"/>
      <c r="H49" s="200"/>
      <c r="I49" s="201"/>
      <c r="J49" s="201"/>
      <c r="K49" s="201"/>
      <c r="L49" s="201"/>
      <c r="M49" s="200"/>
      <c r="N49" s="201"/>
      <c r="O49" s="201"/>
      <c r="P49" s="201"/>
      <c r="Q49" s="202"/>
      <c r="R49" s="302"/>
      <c r="S49" s="302"/>
    </row>
    <row r="50" spans="1:19" ht="15.75" x14ac:dyDescent="0.25">
      <c r="A50" s="203"/>
      <c r="B50" s="203"/>
      <c r="C50" s="203"/>
      <c r="D50" s="201"/>
      <c r="E50" s="201"/>
      <c r="F50" s="201"/>
      <c r="G50" s="201"/>
      <c r="H50" s="200"/>
      <c r="I50" s="201"/>
      <c r="J50" s="201"/>
      <c r="K50" s="201"/>
      <c r="L50" s="201"/>
      <c r="M50" s="200"/>
      <c r="N50" s="201"/>
      <c r="O50" s="201"/>
      <c r="P50" s="201"/>
      <c r="Q50" s="202"/>
      <c r="R50" s="248"/>
      <c r="S50" s="248"/>
    </row>
    <row r="51" spans="1:19" ht="15.75" x14ac:dyDescent="0.25">
      <c r="A51" s="203"/>
      <c r="B51" s="205" t="s">
        <v>220</v>
      </c>
      <c r="C51" s="203"/>
      <c r="D51" s="203"/>
      <c r="E51" s="203"/>
      <c r="F51" s="203"/>
      <c r="G51" s="203"/>
      <c r="H51" s="203"/>
      <c r="I51" s="203"/>
      <c r="J51" s="203"/>
      <c r="K51" s="203"/>
      <c r="L51" s="203"/>
      <c r="M51" s="203"/>
      <c r="N51" s="203"/>
      <c r="O51" s="203"/>
      <c r="P51" s="203"/>
      <c r="Q51" s="171"/>
      <c r="R51" s="248"/>
      <c r="S51" s="248"/>
    </row>
    <row r="52" spans="1:19" ht="15.75" x14ac:dyDescent="0.25">
      <c r="A52" s="187">
        <v>1</v>
      </c>
      <c r="B52" s="187">
        <v>2</v>
      </c>
      <c r="C52" s="187">
        <v>3</v>
      </c>
      <c r="D52" s="187">
        <v>4</v>
      </c>
      <c r="E52" s="187">
        <v>5</v>
      </c>
      <c r="F52" s="187">
        <v>6</v>
      </c>
      <c r="G52" s="187">
        <v>7</v>
      </c>
      <c r="H52" s="187">
        <v>8</v>
      </c>
      <c r="I52" s="187">
        <v>9</v>
      </c>
      <c r="J52" s="187">
        <v>10</v>
      </c>
      <c r="K52" s="187">
        <v>11</v>
      </c>
      <c r="L52" s="187">
        <v>12</v>
      </c>
      <c r="M52" s="187">
        <v>13</v>
      </c>
      <c r="N52" s="187">
        <v>14</v>
      </c>
      <c r="O52" s="187">
        <v>15</v>
      </c>
      <c r="P52" s="187">
        <v>16</v>
      </c>
      <c r="Q52" s="207">
        <v>17</v>
      </c>
      <c r="R52" s="303"/>
      <c r="S52" s="303"/>
    </row>
    <row r="53" spans="1:19" ht="18.600000000000001" customHeight="1" x14ac:dyDescent="0.3">
      <c r="A53" s="234"/>
      <c r="B53" s="186" t="s">
        <v>221</v>
      </c>
      <c r="C53" s="312">
        <v>200</v>
      </c>
      <c r="D53" s="313">
        <v>15.9</v>
      </c>
      <c r="E53" s="313">
        <v>6.2</v>
      </c>
      <c r="F53" s="313">
        <v>12.2</v>
      </c>
      <c r="G53" s="313">
        <v>183.8</v>
      </c>
      <c r="H53" s="312">
        <v>220</v>
      </c>
      <c r="I53" s="313">
        <v>17.100000000000001</v>
      </c>
      <c r="J53" s="313">
        <v>7.4</v>
      </c>
      <c r="K53" s="313">
        <v>13.8</v>
      </c>
      <c r="L53" s="313">
        <v>206.4</v>
      </c>
      <c r="M53" s="312">
        <v>250</v>
      </c>
      <c r="N53" s="313">
        <v>21</v>
      </c>
      <c r="O53" s="313">
        <v>8</v>
      </c>
      <c r="P53" s="313">
        <v>15.2</v>
      </c>
      <c r="Q53" s="313">
        <v>310.89999999999998</v>
      </c>
      <c r="R53" s="248"/>
      <c r="S53" s="248"/>
    </row>
    <row r="54" spans="1:19" ht="23.1" customHeight="1" x14ac:dyDescent="0.3">
      <c r="A54" s="182"/>
      <c r="B54" s="186" t="s">
        <v>54</v>
      </c>
      <c r="C54" s="210">
        <v>200</v>
      </c>
      <c r="D54" s="185">
        <v>7.7</v>
      </c>
      <c r="E54" s="185">
        <v>4.3</v>
      </c>
      <c r="F54" s="185">
        <v>12.9</v>
      </c>
      <c r="G54" s="185">
        <v>240.3</v>
      </c>
      <c r="H54" s="210">
        <v>200</v>
      </c>
      <c r="I54" s="225">
        <v>7.7</v>
      </c>
      <c r="J54" s="185">
        <v>4.3</v>
      </c>
      <c r="K54" s="185">
        <v>12.9</v>
      </c>
      <c r="L54" s="185">
        <v>240.3</v>
      </c>
      <c r="M54" s="210">
        <v>200</v>
      </c>
      <c r="N54" s="185">
        <v>7.7</v>
      </c>
      <c r="O54" s="185">
        <v>4.3</v>
      </c>
      <c r="P54" s="185">
        <v>12.9</v>
      </c>
      <c r="Q54" s="185">
        <v>240.3</v>
      </c>
      <c r="R54" s="248"/>
      <c r="S54" s="248"/>
    </row>
    <row r="55" spans="1:19" ht="15.75" x14ac:dyDescent="0.25">
      <c r="A55" s="182"/>
      <c r="B55" s="256" t="s">
        <v>199</v>
      </c>
      <c r="C55" s="260">
        <v>120</v>
      </c>
      <c r="D55" s="261">
        <v>0.38</v>
      </c>
      <c r="E55" s="262">
        <v>0.05</v>
      </c>
      <c r="F55" s="261">
        <v>15.84</v>
      </c>
      <c r="G55" s="261">
        <v>67.2</v>
      </c>
      <c r="H55" s="260">
        <v>120</v>
      </c>
      <c r="I55" s="261">
        <v>0.38</v>
      </c>
      <c r="J55" s="262">
        <v>0.05</v>
      </c>
      <c r="K55" s="261">
        <v>15.84</v>
      </c>
      <c r="L55" s="261">
        <v>67.2</v>
      </c>
      <c r="M55" s="260">
        <v>120</v>
      </c>
      <c r="N55" s="261">
        <v>0.38</v>
      </c>
      <c r="O55" s="262">
        <v>0.05</v>
      </c>
      <c r="P55" s="261">
        <v>15.84</v>
      </c>
      <c r="Q55" s="261">
        <v>67.2</v>
      </c>
      <c r="R55" s="248"/>
      <c r="S55" s="248"/>
    </row>
    <row r="56" spans="1:19" ht="47.25" x14ac:dyDescent="0.25">
      <c r="A56" s="186"/>
      <c r="B56" s="305" t="s">
        <v>110</v>
      </c>
      <c r="C56" s="192">
        <v>30</v>
      </c>
      <c r="D56" s="193">
        <v>2.2000000000000002</v>
      </c>
      <c r="E56" s="193">
        <v>0.3</v>
      </c>
      <c r="F56" s="193">
        <v>13.8</v>
      </c>
      <c r="G56" s="193">
        <v>67.5</v>
      </c>
      <c r="H56" s="192">
        <v>50</v>
      </c>
      <c r="I56" s="193">
        <v>3</v>
      </c>
      <c r="J56" s="193">
        <v>0.4</v>
      </c>
      <c r="K56" s="193">
        <v>18.3</v>
      </c>
      <c r="L56" s="193">
        <v>90</v>
      </c>
      <c r="M56" s="192">
        <v>50</v>
      </c>
      <c r="N56" s="193">
        <v>3</v>
      </c>
      <c r="O56" s="193">
        <v>0.4</v>
      </c>
      <c r="P56" s="193">
        <v>18.3</v>
      </c>
      <c r="Q56" s="193">
        <v>90</v>
      </c>
      <c r="R56" s="248"/>
      <c r="S56" s="248"/>
    </row>
    <row r="57" spans="1:19" ht="15.75" x14ac:dyDescent="0.25">
      <c r="A57" s="186"/>
      <c r="B57" s="194" t="s">
        <v>175</v>
      </c>
      <c r="C57" s="194">
        <f>SUM(C53:C56)</f>
        <v>550</v>
      </c>
      <c r="D57" s="194">
        <f t="shared" ref="D57:Q57" si="4">SUM(D53:D56)</f>
        <v>26.18</v>
      </c>
      <c r="E57" s="194">
        <f t="shared" si="4"/>
        <v>10.850000000000001</v>
      </c>
      <c r="F57" s="194">
        <f t="shared" si="4"/>
        <v>54.739999999999995</v>
      </c>
      <c r="G57" s="194">
        <f t="shared" si="4"/>
        <v>558.79999999999995</v>
      </c>
      <c r="H57" s="194">
        <f t="shared" si="4"/>
        <v>590</v>
      </c>
      <c r="I57" s="194">
        <f t="shared" si="4"/>
        <v>28.18</v>
      </c>
      <c r="J57" s="194">
        <f t="shared" si="4"/>
        <v>12.15</v>
      </c>
      <c r="K57" s="194">
        <f t="shared" si="4"/>
        <v>60.84</v>
      </c>
      <c r="L57" s="194">
        <f t="shared" si="4"/>
        <v>603.90000000000009</v>
      </c>
      <c r="M57" s="194">
        <f t="shared" si="4"/>
        <v>620</v>
      </c>
      <c r="N57" s="194">
        <f t="shared" si="4"/>
        <v>32.08</v>
      </c>
      <c r="O57" s="194">
        <f t="shared" si="4"/>
        <v>12.750000000000002</v>
      </c>
      <c r="P57" s="194">
        <f t="shared" si="4"/>
        <v>62.239999999999995</v>
      </c>
      <c r="Q57" s="194">
        <f t="shared" si="4"/>
        <v>708.40000000000009</v>
      </c>
      <c r="R57" s="248"/>
      <c r="S57" s="248"/>
    </row>
    <row r="58" spans="1:19" ht="15.75" x14ac:dyDescent="0.25">
      <c r="A58" s="195"/>
      <c r="B58" s="195" t="s">
        <v>176</v>
      </c>
      <c r="C58" s="195"/>
      <c r="D58" s="197">
        <v>0.14199999999999999</v>
      </c>
      <c r="E58" s="197">
        <v>0.3</v>
      </c>
      <c r="F58" s="197">
        <v>0.55800000000000005</v>
      </c>
      <c r="G58" s="197">
        <f>G57/2100</f>
        <v>0.26609523809523805</v>
      </c>
      <c r="H58" s="195"/>
      <c r="I58" s="197">
        <v>0.13100000000000001</v>
      </c>
      <c r="J58" s="197">
        <v>0.31</v>
      </c>
      <c r="K58" s="197">
        <v>0.55900000000000005</v>
      </c>
      <c r="L58" s="197">
        <f>L57/2400</f>
        <v>0.25162500000000004</v>
      </c>
      <c r="M58" s="195"/>
      <c r="N58" s="197">
        <v>0.13100000000000001</v>
      </c>
      <c r="O58" s="197">
        <v>0.31</v>
      </c>
      <c r="P58" s="197">
        <v>0.55900000000000005</v>
      </c>
      <c r="Q58" s="197">
        <f>Q57/2800</f>
        <v>0.25300000000000006</v>
      </c>
      <c r="R58" s="302"/>
      <c r="S58" s="302"/>
    </row>
    <row r="59" spans="1:19" ht="15.75" x14ac:dyDescent="0.25">
      <c r="A59" s="203"/>
      <c r="B59" s="204"/>
      <c r="C59" s="203"/>
      <c r="D59" s="241"/>
      <c r="E59" s="204"/>
      <c r="F59" s="204"/>
      <c r="G59" s="204"/>
      <c r="H59" s="204"/>
      <c r="I59" s="241"/>
      <c r="J59" s="204"/>
      <c r="K59" s="204"/>
      <c r="L59" s="204"/>
      <c r="M59" s="204"/>
      <c r="N59" s="241"/>
      <c r="O59" s="204"/>
      <c r="P59" s="204"/>
      <c r="Q59" s="229"/>
      <c r="R59" s="314"/>
      <c r="S59" s="248"/>
    </row>
    <row r="60" spans="1:19" ht="15.75" x14ac:dyDescent="0.25">
      <c r="A60" s="203"/>
      <c r="B60" s="203"/>
      <c r="C60" s="203"/>
      <c r="D60" s="203"/>
      <c r="E60" s="203"/>
      <c r="F60" s="203"/>
      <c r="G60" s="203"/>
      <c r="H60" s="203"/>
      <c r="I60" s="203"/>
      <c r="J60" s="203"/>
      <c r="K60" s="203"/>
      <c r="L60" s="203"/>
      <c r="M60" s="203"/>
      <c r="N60" s="203"/>
      <c r="O60" s="203"/>
      <c r="P60" s="203"/>
      <c r="Q60" s="171"/>
      <c r="R60" s="248"/>
      <c r="S60" s="248"/>
    </row>
    <row r="61" spans="1:19" ht="15.75" x14ac:dyDescent="0.25">
      <c r="A61" s="203"/>
      <c r="B61" s="242" t="s">
        <v>191</v>
      </c>
      <c r="C61" s="243"/>
      <c r="D61" s="243"/>
      <c r="E61" s="243"/>
      <c r="F61" s="243"/>
      <c r="G61" s="243"/>
      <c r="H61" s="243"/>
      <c r="I61" s="203"/>
      <c r="J61" s="203"/>
      <c r="K61" s="203"/>
      <c r="L61" s="203"/>
      <c r="M61" s="203"/>
      <c r="N61" s="203"/>
      <c r="O61" s="203"/>
      <c r="P61" s="203"/>
      <c r="Q61" s="171"/>
      <c r="R61" s="248"/>
      <c r="S61" s="248"/>
    </row>
    <row r="62" spans="1:19" ht="15.75" x14ac:dyDescent="0.25">
      <c r="A62" s="203"/>
      <c r="B62" s="244" t="s">
        <v>192</v>
      </c>
      <c r="C62" s="243"/>
      <c r="D62" s="243"/>
      <c r="E62" s="243"/>
      <c r="F62" s="243"/>
      <c r="G62" s="243"/>
      <c r="H62" s="243"/>
      <c r="I62" s="203"/>
      <c r="J62" s="203"/>
      <c r="K62" s="203"/>
      <c r="L62" s="203"/>
      <c r="M62" s="203"/>
      <c r="N62" s="203"/>
      <c r="O62" s="203"/>
      <c r="P62" s="203"/>
      <c r="Q62" s="171"/>
      <c r="R62" s="248"/>
      <c r="S62" s="248"/>
    </row>
    <row r="63" spans="1:19" x14ac:dyDescent="0.25">
      <c r="A63" s="245"/>
      <c r="B63" s="246"/>
      <c r="C63" s="247"/>
      <c r="D63" s="247"/>
      <c r="E63" s="247"/>
      <c r="F63" s="247"/>
      <c r="G63" s="247"/>
      <c r="H63" s="247"/>
      <c r="I63" s="245"/>
      <c r="J63" s="245"/>
      <c r="K63" s="245"/>
      <c r="L63" s="245"/>
      <c r="M63" s="245"/>
      <c r="N63" s="245"/>
      <c r="O63" s="245"/>
      <c r="P63" s="245"/>
      <c r="Q63" s="248"/>
      <c r="R63" s="248"/>
      <c r="S63" s="248"/>
    </row>
    <row r="64" spans="1:19" x14ac:dyDescent="0.25">
      <c r="A64" s="245"/>
      <c r="B64" s="246"/>
      <c r="C64" s="247"/>
      <c r="D64" s="247"/>
      <c r="E64" s="247"/>
      <c r="F64" s="247"/>
      <c r="G64" s="247"/>
      <c r="H64" s="247"/>
      <c r="I64" s="245"/>
      <c r="J64" s="245"/>
      <c r="K64" s="245"/>
      <c r="L64" s="245"/>
      <c r="M64" s="245"/>
      <c r="N64" s="245"/>
      <c r="O64" s="245"/>
      <c r="P64" s="245"/>
      <c r="Q64" s="248"/>
      <c r="R64" s="174"/>
      <c r="S64" s="174"/>
    </row>
    <row r="65" spans="1:17" x14ac:dyDescent="0.25">
      <c r="A65" s="295"/>
      <c r="B65" s="295"/>
      <c r="C65" s="295"/>
      <c r="D65" s="295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</row>
    <row r="66" spans="1:17" x14ac:dyDescent="0.25">
      <c r="A66" s="295"/>
      <c r="B66" s="295"/>
      <c r="C66" s="295"/>
      <c r="D66" s="295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</row>
    <row r="67" spans="1:17" x14ac:dyDescent="0.25">
      <c r="A67" s="295"/>
      <c r="B67" s="295"/>
      <c r="C67" s="295"/>
      <c r="D67" s="295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</row>
    <row r="68" spans="1:17" x14ac:dyDescent="0.25">
      <c r="A68" s="295"/>
      <c r="B68" s="295"/>
      <c r="C68" s="295"/>
      <c r="D68" s="295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</row>
  </sheetData>
  <mergeCells count="5">
    <mergeCell ref="D1:F1"/>
    <mergeCell ref="A5:A6"/>
    <mergeCell ref="C5:G5"/>
    <mergeCell ref="H5:L5"/>
    <mergeCell ref="M5:Q5"/>
  </mergeCells>
  <pageMargins left="0.7" right="0.7" top="0.75" bottom="0.75" header="0.3" footer="0.3"/>
  <pageSetup paperSize="9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9"/>
  <sheetViews>
    <sheetView topLeftCell="A37" zoomScale="98" zoomScaleNormal="98" workbookViewId="0">
      <selection activeCell="K10" sqref="K10"/>
    </sheetView>
  </sheetViews>
  <sheetFormatPr defaultRowHeight="15" x14ac:dyDescent="0.25"/>
  <cols>
    <col min="1" max="1" width="5.140625" style="249" customWidth="1"/>
    <col min="2" max="2" width="19.28515625" style="249" customWidth="1"/>
    <col min="3" max="3" width="10.7109375" style="249" customWidth="1"/>
    <col min="4" max="4" width="12.28515625" style="249" customWidth="1"/>
    <col min="5" max="5" width="7.140625" style="249" customWidth="1"/>
    <col min="6" max="6" width="9.5703125" style="249" customWidth="1"/>
    <col min="7" max="7" width="11.28515625" style="249" customWidth="1"/>
    <col min="8" max="8" width="10.28515625" style="249" customWidth="1"/>
    <col min="9" max="9" width="10" style="249" customWidth="1"/>
    <col min="10" max="10" width="9.28515625" style="249" customWidth="1"/>
    <col min="11" max="11" width="8.28515625" style="249" customWidth="1"/>
    <col min="12" max="12" width="9.28515625" style="249" customWidth="1"/>
    <col min="13" max="13" width="10.28515625" style="249" customWidth="1"/>
    <col min="14" max="14" width="10.85546875" style="249" customWidth="1"/>
    <col min="15" max="15" width="7.140625" style="249" customWidth="1"/>
    <col min="16" max="16" width="9.7109375" style="249" customWidth="1"/>
    <col min="17" max="17" width="10.85546875" style="249" customWidth="1"/>
    <col min="18" max="16384" width="9.140625" style="249"/>
  </cols>
  <sheetData>
    <row r="1" spans="1:18" s="174" customFormat="1" ht="19.5" customHeight="1" x14ac:dyDescent="0.25">
      <c r="A1" s="171"/>
      <c r="B1" s="172" t="s">
        <v>232</v>
      </c>
      <c r="C1" s="173"/>
      <c r="D1" s="528"/>
      <c r="E1" s="528"/>
      <c r="F1" s="528"/>
      <c r="G1" s="171"/>
      <c r="H1" s="171"/>
      <c r="I1" s="171"/>
      <c r="J1" s="171"/>
      <c r="K1" s="171"/>
      <c r="L1" s="171"/>
      <c r="M1" s="171"/>
      <c r="N1" s="171"/>
      <c r="O1" s="171"/>
      <c r="P1" s="171"/>
      <c r="Q1" s="171"/>
      <c r="R1" s="248"/>
    </row>
    <row r="2" spans="1:18" s="174" customFormat="1" ht="15.75" x14ac:dyDescent="0.25">
      <c r="A2" s="171"/>
      <c r="B2" s="171"/>
      <c r="C2" s="171"/>
      <c r="D2" s="171"/>
      <c r="E2" s="173"/>
      <c r="F2" s="173"/>
      <c r="G2" s="173"/>
      <c r="H2" s="173"/>
      <c r="I2" s="173"/>
      <c r="J2" s="173"/>
      <c r="K2" s="171"/>
      <c r="L2" s="171"/>
      <c r="M2" s="171"/>
      <c r="N2" s="171"/>
      <c r="O2" s="171"/>
      <c r="P2" s="171"/>
      <c r="Q2" s="171"/>
      <c r="R2" s="248"/>
    </row>
    <row r="3" spans="1:18" ht="15.75" x14ac:dyDescent="0.25">
      <c r="A3" s="171"/>
      <c r="B3" s="172"/>
      <c r="C3" s="171"/>
      <c r="D3" s="173"/>
      <c r="E3" s="173"/>
      <c r="F3" s="173"/>
      <c r="G3" s="173"/>
      <c r="H3" s="173"/>
      <c r="I3" s="173"/>
      <c r="J3" s="173"/>
      <c r="K3" s="173"/>
      <c r="L3" s="173"/>
      <c r="M3" s="173"/>
      <c r="N3" s="173"/>
      <c r="O3" s="173"/>
      <c r="P3" s="173"/>
      <c r="Q3" s="171"/>
      <c r="R3" s="315"/>
    </row>
    <row r="4" spans="1:18" ht="15.75" x14ac:dyDescent="0.25">
      <c r="A4" s="171"/>
      <c r="B4" s="172" t="s">
        <v>194</v>
      </c>
      <c r="C4" s="171"/>
      <c r="D4" s="171"/>
      <c r="E4" s="171"/>
      <c r="F4" s="171"/>
      <c r="G4" s="171"/>
      <c r="H4" s="171"/>
      <c r="I4" s="171"/>
      <c r="J4" s="171"/>
      <c r="K4" s="171"/>
      <c r="L4" s="171"/>
      <c r="M4" s="171"/>
      <c r="N4" s="171"/>
      <c r="O4" s="171"/>
      <c r="P4" s="171"/>
      <c r="Q4" s="171"/>
      <c r="R4" s="315"/>
    </row>
    <row r="5" spans="1:18" ht="15.75" x14ac:dyDescent="0.25">
      <c r="A5" s="534" t="s">
        <v>163</v>
      </c>
      <c r="B5" s="250"/>
      <c r="C5" s="536" t="s">
        <v>164</v>
      </c>
      <c r="D5" s="537"/>
      <c r="E5" s="537"/>
      <c r="F5" s="537"/>
      <c r="G5" s="538"/>
      <c r="H5" s="536" t="s">
        <v>195</v>
      </c>
      <c r="I5" s="537"/>
      <c r="J5" s="537"/>
      <c r="K5" s="537"/>
      <c r="L5" s="538"/>
      <c r="M5" s="536" t="s">
        <v>196</v>
      </c>
      <c r="N5" s="537"/>
      <c r="O5" s="537"/>
      <c r="P5" s="537"/>
      <c r="Q5" s="538"/>
      <c r="R5" s="315"/>
    </row>
    <row r="6" spans="1:18" ht="31.5" x14ac:dyDescent="0.25">
      <c r="A6" s="535"/>
      <c r="B6" s="336" t="s">
        <v>167</v>
      </c>
      <c r="C6" s="252" t="s">
        <v>168</v>
      </c>
      <c r="D6" s="252" t="s">
        <v>169</v>
      </c>
      <c r="E6" s="252" t="s">
        <v>170</v>
      </c>
      <c r="F6" s="252" t="s">
        <v>171</v>
      </c>
      <c r="G6" s="252" t="s">
        <v>172</v>
      </c>
      <c r="H6" s="252" t="s">
        <v>168</v>
      </c>
      <c r="I6" s="252" t="s">
        <v>169</v>
      </c>
      <c r="J6" s="252" t="s">
        <v>170</v>
      </c>
      <c r="K6" s="252" t="s">
        <v>171</v>
      </c>
      <c r="L6" s="252" t="s">
        <v>172</v>
      </c>
      <c r="M6" s="252" t="s">
        <v>168</v>
      </c>
      <c r="N6" s="252" t="s">
        <v>169</v>
      </c>
      <c r="O6" s="252" t="s">
        <v>170</v>
      </c>
      <c r="P6" s="252" t="s">
        <v>171</v>
      </c>
      <c r="Q6" s="252" t="s">
        <v>172</v>
      </c>
      <c r="R6" s="315"/>
    </row>
    <row r="7" spans="1:18" ht="15.75" x14ac:dyDescent="0.25">
      <c r="A7" s="253">
        <v>1</v>
      </c>
      <c r="B7" s="253">
        <v>2</v>
      </c>
      <c r="C7" s="253">
        <v>3</v>
      </c>
      <c r="D7" s="253">
        <v>4</v>
      </c>
      <c r="E7" s="253">
        <v>5</v>
      </c>
      <c r="F7" s="253">
        <v>6</v>
      </c>
      <c r="G7" s="253">
        <v>7</v>
      </c>
      <c r="H7" s="253">
        <v>8</v>
      </c>
      <c r="I7" s="253">
        <v>9</v>
      </c>
      <c r="J7" s="253">
        <v>10</v>
      </c>
      <c r="K7" s="253">
        <v>11</v>
      </c>
      <c r="L7" s="253">
        <v>12</v>
      </c>
      <c r="M7" s="253">
        <v>13</v>
      </c>
      <c r="N7" s="253">
        <v>14</v>
      </c>
      <c r="O7" s="253">
        <v>15</v>
      </c>
      <c r="P7" s="253">
        <v>16</v>
      </c>
      <c r="Q7" s="254">
        <v>17</v>
      </c>
      <c r="R7" s="315"/>
    </row>
    <row r="8" spans="1:18" ht="32.25" x14ac:dyDescent="0.3">
      <c r="A8" s="255"/>
      <c r="B8" s="256" t="s">
        <v>197</v>
      </c>
      <c r="C8" s="184">
        <v>70</v>
      </c>
      <c r="D8" s="209">
        <v>17.7</v>
      </c>
      <c r="E8" s="209">
        <v>3.1</v>
      </c>
      <c r="F8" s="209">
        <v>7.9</v>
      </c>
      <c r="G8" s="209">
        <v>132.19999999999999</v>
      </c>
      <c r="H8" s="257">
        <v>90</v>
      </c>
      <c r="I8" s="209">
        <v>21.5</v>
      </c>
      <c r="J8" s="209">
        <v>3.8</v>
      </c>
      <c r="K8" s="209">
        <v>15.8</v>
      </c>
      <c r="L8" s="209">
        <v>190.2</v>
      </c>
      <c r="M8" s="258">
        <v>100</v>
      </c>
      <c r="N8" s="209">
        <v>23.9</v>
      </c>
      <c r="O8" s="209">
        <v>4.2</v>
      </c>
      <c r="P8" s="209">
        <v>17.600000000000001</v>
      </c>
      <c r="Q8" s="209">
        <v>211.3</v>
      </c>
      <c r="R8" s="315"/>
    </row>
    <row r="9" spans="1:18" ht="31.5" x14ac:dyDescent="0.25">
      <c r="A9" s="255"/>
      <c r="B9" s="186" t="s">
        <v>208</v>
      </c>
      <c r="C9" s="216">
        <v>130</v>
      </c>
      <c r="D9" s="217">
        <v>5.68</v>
      </c>
      <c r="E9" s="218">
        <v>5.73</v>
      </c>
      <c r="F9" s="218">
        <v>28.71</v>
      </c>
      <c r="G9" s="218">
        <v>205.41</v>
      </c>
      <c r="H9" s="216">
        <v>150</v>
      </c>
      <c r="I9" s="217">
        <v>6.55</v>
      </c>
      <c r="J9" s="218">
        <v>5.97</v>
      </c>
      <c r="K9" s="218">
        <v>33.08</v>
      </c>
      <c r="L9" s="218">
        <v>231.03</v>
      </c>
      <c r="M9" s="216">
        <v>180</v>
      </c>
      <c r="N9" s="217">
        <v>7.77</v>
      </c>
      <c r="O9" s="218">
        <v>6.31</v>
      </c>
      <c r="P9" s="218">
        <v>39.32</v>
      </c>
      <c r="Q9" s="218">
        <v>267.63</v>
      </c>
      <c r="R9" s="315"/>
    </row>
    <row r="10" spans="1:18" ht="25.5" customHeight="1" x14ac:dyDescent="0.3">
      <c r="A10" s="256"/>
      <c r="B10" s="186" t="s">
        <v>54</v>
      </c>
      <c r="C10" s="210">
        <v>200</v>
      </c>
      <c r="D10" s="185">
        <v>7.7</v>
      </c>
      <c r="E10" s="185">
        <v>4.3</v>
      </c>
      <c r="F10" s="185">
        <v>12.9</v>
      </c>
      <c r="G10" s="185">
        <v>240.3</v>
      </c>
      <c r="H10" s="210">
        <v>200</v>
      </c>
      <c r="I10" s="225">
        <v>7.7</v>
      </c>
      <c r="J10" s="185">
        <v>4.3</v>
      </c>
      <c r="K10" s="185">
        <v>12.9</v>
      </c>
      <c r="L10" s="185">
        <v>240.3</v>
      </c>
      <c r="M10" s="210">
        <v>200</v>
      </c>
      <c r="N10" s="185">
        <v>7.7</v>
      </c>
      <c r="O10" s="185">
        <v>4.3</v>
      </c>
      <c r="P10" s="185">
        <v>12.9</v>
      </c>
      <c r="Q10" s="185">
        <v>240.3</v>
      </c>
      <c r="R10" s="315"/>
    </row>
    <row r="11" spans="1:18" ht="23.1" customHeight="1" x14ac:dyDescent="0.25">
      <c r="A11" s="256"/>
      <c r="B11" s="256" t="s">
        <v>199</v>
      </c>
      <c r="C11" s="260">
        <v>120</v>
      </c>
      <c r="D11" s="261">
        <v>0.38</v>
      </c>
      <c r="E11" s="262">
        <v>0.05</v>
      </c>
      <c r="F11" s="261">
        <v>15.84</v>
      </c>
      <c r="G11" s="261">
        <v>67.2</v>
      </c>
      <c r="H11" s="260">
        <v>120</v>
      </c>
      <c r="I11" s="261">
        <v>0.38</v>
      </c>
      <c r="J11" s="262">
        <v>0.05</v>
      </c>
      <c r="K11" s="261">
        <v>15.84</v>
      </c>
      <c r="L11" s="261">
        <v>67.2</v>
      </c>
      <c r="M11" s="260">
        <v>120</v>
      </c>
      <c r="N11" s="261">
        <v>0.38</v>
      </c>
      <c r="O11" s="262">
        <v>0.05</v>
      </c>
      <c r="P11" s="261">
        <v>15.84</v>
      </c>
      <c r="Q11" s="261">
        <v>67.2</v>
      </c>
      <c r="R11" s="315"/>
    </row>
    <row r="12" spans="1:18" ht="31.5" x14ac:dyDescent="0.25">
      <c r="A12" s="256"/>
      <c r="B12" s="256" t="s">
        <v>200</v>
      </c>
      <c r="C12" s="260">
        <v>30</v>
      </c>
      <c r="D12" s="261">
        <v>2.2000000000000002</v>
      </c>
      <c r="E12" s="261">
        <v>0.3</v>
      </c>
      <c r="F12" s="261">
        <v>13.8</v>
      </c>
      <c r="G12" s="261">
        <v>67.5</v>
      </c>
      <c r="H12" s="260">
        <v>50</v>
      </c>
      <c r="I12" s="261">
        <v>3.7</v>
      </c>
      <c r="J12" s="261">
        <v>0.5</v>
      </c>
      <c r="K12" s="261">
        <v>22.9</v>
      </c>
      <c r="L12" s="261">
        <v>112.5</v>
      </c>
      <c r="M12" s="260">
        <v>50</v>
      </c>
      <c r="N12" s="261">
        <v>3.7</v>
      </c>
      <c r="O12" s="261">
        <v>0.5</v>
      </c>
      <c r="P12" s="261">
        <v>22.9</v>
      </c>
      <c r="Q12" s="261">
        <v>112.5</v>
      </c>
      <c r="R12" s="315"/>
    </row>
    <row r="13" spans="1:18" ht="23.1" customHeight="1" x14ac:dyDescent="0.25">
      <c r="A13" s="256"/>
      <c r="B13" s="263" t="s">
        <v>175</v>
      </c>
      <c r="C13" s="260">
        <f t="shared" ref="C13:Q13" si="0">SUM(C8:C12)</f>
        <v>550</v>
      </c>
      <c r="D13" s="260">
        <f t="shared" si="0"/>
        <v>33.659999999999997</v>
      </c>
      <c r="E13" s="260">
        <f t="shared" si="0"/>
        <v>13.48</v>
      </c>
      <c r="F13" s="260">
        <f t="shared" si="0"/>
        <v>79.149999999999991</v>
      </c>
      <c r="G13" s="260">
        <f t="shared" si="0"/>
        <v>712.61000000000013</v>
      </c>
      <c r="H13" s="260">
        <f t="shared" si="0"/>
        <v>610</v>
      </c>
      <c r="I13" s="260">
        <f t="shared" si="0"/>
        <v>39.830000000000005</v>
      </c>
      <c r="J13" s="260">
        <f t="shared" si="0"/>
        <v>14.620000000000001</v>
      </c>
      <c r="K13" s="260">
        <f t="shared" si="0"/>
        <v>100.51999999999998</v>
      </c>
      <c r="L13" s="260">
        <f t="shared" si="0"/>
        <v>841.23</v>
      </c>
      <c r="M13" s="260">
        <f t="shared" si="0"/>
        <v>650</v>
      </c>
      <c r="N13" s="260">
        <f t="shared" si="0"/>
        <v>43.45</v>
      </c>
      <c r="O13" s="260">
        <f t="shared" si="0"/>
        <v>15.36</v>
      </c>
      <c r="P13" s="260">
        <f t="shared" si="0"/>
        <v>108.56</v>
      </c>
      <c r="Q13" s="260">
        <f t="shared" si="0"/>
        <v>898.93000000000006</v>
      </c>
      <c r="R13" s="315"/>
    </row>
    <row r="14" spans="1:18" ht="15.75" x14ac:dyDescent="0.25">
      <c r="A14" s="264"/>
      <c r="B14" s="264" t="s">
        <v>176</v>
      </c>
      <c r="C14" s="265"/>
      <c r="D14" s="266">
        <v>0.1462</v>
      </c>
      <c r="E14" s="267">
        <v>0.24</v>
      </c>
      <c r="F14" s="266">
        <f>(F13*4)/G13</f>
        <v>0.44428228624352717</v>
      </c>
      <c r="G14" s="266">
        <f>G13/2100</f>
        <v>0.33933809523809527</v>
      </c>
      <c r="H14" s="267"/>
      <c r="I14" s="266">
        <v>0.14130000000000001</v>
      </c>
      <c r="J14" s="267">
        <v>0.24099999999999999</v>
      </c>
      <c r="K14" s="266">
        <f>(K13*4)/L13</f>
        <v>0.47796678672895632</v>
      </c>
      <c r="L14" s="266">
        <f>L13/2400</f>
        <v>0.3505125</v>
      </c>
      <c r="M14" s="267"/>
      <c r="N14" s="266">
        <v>0.14430000000000001</v>
      </c>
      <c r="O14" s="267">
        <v>0.247</v>
      </c>
      <c r="P14" s="266">
        <f>(P13*4)/Q13</f>
        <v>0.4830631973568576</v>
      </c>
      <c r="Q14" s="266">
        <f>Q13/2800</f>
        <v>0.32104642857142862</v>
      </c>
      <c r="R14" s="315"/>
    </row>
    <row r="15" spans="1:18" ht="15.75" x14ac:dyDescent="0.25">
      <c r="A15" s="199"/>
      <c r="B15" s="199"/>
      <c r="C15" s="200"/>
      <c r="D15" s="201"/>
      <c r="E15" s="201"/>
      <c r="F15" s="201"/>
      <c r="G15" s="201"/>
      <c r="H15" s="200"/>
      <c r="I15" s="201"/>
      <c r="J15" s="201"/>
      <c r="K15" s="201"/>
      <c r="L15" s="201"/>
      <c r="M15" s="200"/>
      <c r="N15" s="201"/>
      <c r="O15" s="201"/>
      <c r="P15" s="201"/>
      <c r="Q15" s="202"/>
      <c r="R15" s="315"/>
    </row>
    <row r="16" spans="1:18" ht="15.75" x14ac:dyDescent="0.25">
      <c r="A16" s="203"/>
      <c r="B16" s="199"/>
      <c r="C16" s="204"/>
      <c r="D16" s="204"/>
      <c r="E16" s="204"/>
      <c r="F16" s="204"/>
      <c r="G16" s="204"/>
      <c r="H16" s="204"/>
      <c r="I16" s="201"/>
      <c r="J16" s="201"/>
      <c r="K16" s="201"/>
      <c r="L16" s="201"/>
      <c r="M16" s="204"/>
      <c r="N16" s="201"/>
      <c r="O16" s="201"/>
      <c r="P16" s="201"/>
      <c r="Q16" s="202"/>
      <c r="R16" s="315"/>
    </row>
    <row r="17" spans="1:18" ht="15.75" x14ac:dyDescent="0.25">
      <c r="A17" s="203"/>
      <c r="B17" s="205" t="s">
        <v>201</v>
      </c>
      <c r="C17" s="204"/>
      <c r="D17" s="204"/>
      <c r="E17" s="204"/>
      <c r="F17" s="204"/>
      <c r="G17" s="200"/>
      <c r="H17" s="204"/>
      <c r="I17" s="204"/>
      <c r="J17" s="204"/>
      <c r="K17" s="204"/>
      <c r="L17" s="200"/>
      <c r="M17" s="204"/>
      <c r="N17" s="204"/>
      <c r="O17" s="204"/>
      <c r="P17" s="204"/>
      <c r="Q17" s="206"/>
      <c r="R17" s="315"/>
    </row>
    <row r="18" spans="1:18" ht="15.75" x14ac:dyDescent="0.25">
      <c r="A18" s="268">
        <v>1</v>
      </c>
      <c r="B18" s="268">
        <v>2</v>
      </c>
      <c r="C18" s="268">
        <v>3</v>
      </c>
      <c r="D18" s="268">
        <v>4</v>
      </c>
      <c r="E18" s="268">
        <v>5</v>
      </c>
      <c r="F18" s="268">
        <v>6</v>
      </c>
      <c r="G18" s="268">
        <v>7</v>
      </c>
      <c r="H18" s="268">
        <v>8</v>
      </c>
      <c r="I18" s="268">
        <v>9</v>
      </c>
      <c r="J18" s="268">
        <v>10</v>
      </c>
      <c r="K18" s="268">
        <v>11</v>
      </c>
      <c r="L18" s="268">
        <v>12</v>
      </c>
      <c r="M18" s="268">
        <v>13</v>
      </c>
      <c r="N18" s="268">
        <v>14</v>
      </c>
      <c r="O18" s="268">
        <v>15</v>
      </c>
      <c r="P18" s="268">
        <v>16</v>
      </c>
      <c r="Q18" s="269">
        <v>17</v>
      </c>
      <c r="R18" s="315"/>
    </row>
    <row r="19" spans="1:18" ht="31.5" x14ac:dyDescent="0.25">
      <c r="A19" s="235"/>
      <c r="B19" s="256" t="s">
        <v>90</v>
      </c>
      <c r="C19" s="270">
        <v>200</v>
      </c>
      <c r="D19" s="271">
        <v>15.1</v>
      </c>
      <c r="E19" s="271">
        <v>5.7</v>
      </c>
      <c r="F19" s="271">
        <v>13.3</v>
      </c>
      <c r="G19" s="271">
        <v>350.9</v>
      </c>
      <c r="H19" s="270">
        <v>220</v>
      </c>
      <c r="I19" s="271">
        <v>18.5</v>
      </c>
      <c r="J19" s="271">
        <v>7.1</v>
      </c>
      <c r="K19" s="271">
        <v>16.3</v>
      </c>
      <c r="L19" s="271">
        <v>380.7</v>
      </c>
      <c r="M19" s="270">
        <v>250</v>
      </c>
      <c r="N19" s="271">
        <v>20.8</v>
      </c>
      <c r="O19" s="271">
        <v>8.4</v>
      </c>
      <c r="P19" s="271">
        <v>19</v>
      </c>
      <c r="Q19" s="271">
        <v>483.7</v>
      </c>
      <c r="R19" s="315"/>
    </row>
    <row r="20" spans="1:18" ht="18.75" x14ac:dyDescent="0.3">
      <c r="A20" s="256"/>
      <c r="B20" s="256" t="s">
        <v>202</v>
      </c>
      <c r="C20" s="211">
        <v>20</v>
      </c>
      <c r="D20" s="185">
        <v>0.5</v>
      </c>
      <c r="E20" s="185">
        <v>3.7</v>
      </c>
      <c r="F20" s="185">
        <v>1.8</v>
      </c>
      <c r="G20" s="185">
        <v>42.1</v>
      </c>
      <c r="H20" s="212">
        <v>20</v>
      </c>
      <c r="I20" s="185">
        <v>0.5</v>
      </c>
      <c r="J20" s="185">
        <v>3.7</v>
      </c>
      <c r="K20" s="185">
        <v>1.8</v>
      </c>
      <c r="L20" s="185">
        <v>42.1</v>
      </c>
      <c r="M20" s="212">
        <v>20</v>
      </c>
      <c r="N20" s="185">
        <v>0.5</v>
      </c>
      <c r="O20" s="185">
        <v>3.7</v>
      </c>
      <c r="P20" s="185">
        <v>1.8</v>
      </c>
      <c r="Q20" s="185">
        <v>42.1</v>
      </c>
      <c r="R20" s="315"/>
    </row>
    <row r="21" spans="1:18" ht="47.25" x14ac:dyDescent="0.25">
      <c r="A21" s="235"/>
      <c r="B21" s="186" t="s">
        <v>43</v>
      </c>
      <c r="C21" s="213">
        <v>200</v>
      </c>
      <c r="D21" s="214">
        <v>0.3</v>
      </c>
      <c r="E21" s="214">
        <v>0.4</v>
      </c>
      <c r="F21" s="214">
        <v>15.6</v>
      </c>
      <c r="G21" s="214">
        <v>68.5</v>
      </c>
      <c r="H21" s="213">
        <v>200</v>
      </c>
      <c r="I21" s="214">
        <v>0.3</v>
      </c>
      <c r="J21" s="214">
        <v>0.4</v>
      </c>
      <c r="K21" s="214">
        <v>15.6</v>
      </c>
      <c r="L21" s="214">
        <v>68.5</v>
      </c>
      <c r="M21" s="213">
        <v>200</v>
      </c>
      <c r="N21" s="214">
        <v>0.3</v>
      </c>
      <c r="O21" s="214">
        <v>0.4</v>
      </c>
      <c r="P21" s="214">
        <v>15.6</v>
      </c>
      <c r="Q21" s="214">
        <v>68.5</v>
      </c>
      <c r="R21" s="315"/>
    </row>
    <row r="22" spans="1:18" ht="31.5" x14ac:dyDescent="0.25">
      <c r="A22" s="256"/>
      <c r="B22" s="272" t="s">
        <v>200</v>
      </c>
      <c r="C22" s="273">
        <v>30</v>
      </c>
      <c r="D22" s="274">
        <v>2.2000000000000002</v>
      </c>
      <c r="E22" s="274">
        <v>0.3</v>
      </c>
      <c r="F22" s="274">
        <v>13.8</v>
      </c>
      <c r="G22" s="274">
        <v>67.5</v>
      </c>
      <c r="H22" s="273">
        <v>50</v>
      </c>
      <c r="I22" s="274">
        <v>3.7</v>
      </c>
      <c r="J22" s="274">
        <v>0.5</v>
      </c>
      <c r="K22" s="274">
        <v>22.9</v>
      </c>
      <c r="L22" s="274">
        <v>112.5</v>
      </c>
      <c r="M22" s="273">
        <v>50</v>
      </c>
      <c r="N22" s="274">
        <v>3.7</v>
      </c>
      <c r="O22" s="274">
        <v>0.5</v>
      </c>
      <c r="P22" s="274">
        <v>22.9</v>
      </c>
      <c r="Q22" s="274">
        <v>112.5</v>
      </c>
      <c r="R22" s="315"/>
    </row>
    <row r="23" spans="1:18" ht="15.75" x14ac:dyDescent="0.25">
      <c r="A23" s="256"/>
      <c r="B23" s="263" t="s">
        <v>175</v>
      </c>
      <c r="C23" s="260">
        <f>SUM(C19:C22)</f>
        <v>450</v>
      </c>
      <c r="D23" s="260">
        <f t="shared" ref="D23:Q23" si="1">SUM(D19:D22)</f>
        <v>18.100000000000001</v>
      </c>
      <c r="E23" s="260">
        <f t="shared" si="1"/>
        <v>10.100000000000001</v>
      </c>
      <c r="F23" s="260">
        <f t="shared" si="1"/>
        <v>44.5</v>
      </c>
      <c r="G23" s="260">
        <f t="shared" si="1"/>
        <v>529</v>
      </c>
      <c r="H23" s="260">
        <f t="shared" si="1"/>
        <v>490</v>
      </c>
      <c r="I23" s="260">
        <f t="shared" si="1"/>
        <v>23</v>
      </c>
      <c r="J23" s="260">
        <f t="shared" si="1"/>
        <v>11.700000000000001</v>
      </c>
      <c r="K23" s="260">
        <f t="shared" si="1"/>
        <v>56.6</v>
      </c>
      <c r="L23" s="260">
        <f t="shared" si="1"/>
        <v>603.79999999999995</v>
      </c>
      <c r="M23" s="260">
        <f t="shared" si="1"/>
        <v>520</v>
      </c>
      <c r="N23" s="260">
        <f t="shared" si="1"/>
        <v>25.3</v>
      </c>
      <c r="O23" s="260">
        <f t="shared" si="1"/>
        <v>13.000000000000002</v>
      </c>
      <c r="P23" s="260">
        <f t="shared" si="1"/>
        <v>59.3</v>
      </c>
      <c r="Q23" s="260">
        <f t="shared" si="1"/>
        <v>706.8</v>
      </c>
      <c r="R23" s="315"/>
    </row>
    <row r="24" spans="1:18" ht="15.75" x14ac:dyDescent="0.25">
      <c r="A24" s="264"/>
      <c r="B24" s="264" t="s">
        <v>176</v>
      </c>
      <c r="C24" s="265"/>
      <c r="D24" s="266">
        <v>0.13830000000000001</v>
      </c>
      <c r="E24" s="267">
        <v>0.27200000000000002</v>
      </c>
      <c r="F24" s="266">
        <v>0.5897</v>
      </c>
      <c r="G24" s="266">
        <f>G23/2100</f>
        <v>0.25190476190476191</v>
      </c>
      <c r="H24" s="265"/>
      <c r="I24" s="266">
        <v>0.14000000000000001</v>
      </c>
      <c r="J24" s="267">
        <v>0.28000000000000003</v>
      </c>
      <c r="K24" s="266">
        <f>(K23*4)/L23</f>
        <v>0.37495859556144423</v>
      </c>
      <c r="L24" s="266">
        <f>L23/2400</f>
        <v>0.25158333333333333</v>
      </c>
      <c r="M24" s="265"/>
      <c r="N24" s="266">
        <v>0.14299999999999999</v>
      </c>
      <c r="O24" s="267">
        <v>0.28899999999999998</v>
      </c>
      <c r="P24" s="266">
        <f>(P23*4)/Q23</f>
        <v>0.3355970571590266</v>
      </c>
      <c r="Q24" s="266">
        <f>Q23/2800</f>
        <v>0.25242857142857139</v>
      </c>
      <c r="R24" s="315"/>
    </row>
    <row r="25" spans="1:18" ht="15.75" x14ac:dyDescent="0.25">
      <c r="A25" s="199"/>
      <c r="B25" s="199"/>
      <c r="C25" s="200"/>
      <c r="D25" s="201"/>
      <c r="E25" s="201"/>
      <c r="F25" s="201"/>
      <c r="G25" s="201"/>
      <c r="H25" s="200"/>
      <c r="I25" s="201"/>
      <c r="J25" s="201"/>
      <c r="K25" s="201"/>
      <c r="L25" s="201"/>
      <c r="M25" s="200"/>
      <c r="N25" s="201"/>
      <c r="O25" s="201"/>
      <c r="P25" s="201"/>
      <c r="Q25" s="202"/>
      <c r="R25" s="315"/>
    </row>
    <row r="26" spans="1:18" ht="15.75" x14ac:dyDescent="0.25">
      <c r="A26" s="199"/>
      <c r="B26" s="199"/>
      <c r="C26" s="204"/>
      <c r="D26" s="204"/>
      <c r="E26" s="204"/>
      <c r="F26" s="204"/>
      <c r="G26" s="204"/>
      <c r="H26" s="204"/>
      <c r="I26" s="201"/>
      <c r="J26" s="201"/>
      <c r="K26" s="201"/>
      <c r="L26" s="201"/>
      <c r="M26" s="200"/>
      <c r="N26" s="201"/>
      <c r="O26" s="201"/>
      <c r="P26" s="201"/>
      <c r="Q26" s="202"/>
      <c r="R26" s="315"/>
    </row>
    <row r="27" spans="1:18" ht="15.75" x14ac:dyDescent="0.25">
      <c r="A27" s="203"/>
      <c r="B27" s="205" t="s">
        <v>203</v>
      </c>
      <c r="C27" s="204"/>
      <c r="D27" s="204"/>
      <c r="E27" s="204"/>
      <c r="F27" s="204"/>
      <c r="G27" s="204"/>
      <c r="H27" s="204"/>
      <c r="I27" s="204"/>
      <c r="J27" s="204"/>
      <c r="K27" s="204"/>
      <c r="L27" s="204"/>
      <c r="M27" s="204"/>
      <c r="N27" s="204"/>
      <c r="O27" s="204"/>
      <c r="P27" s="204"/>
      <c r="Q27" s="229"/>
      <c r="R27" s="315"/>
    </row>
    <row r="28" spans="1:18" ht="15.75" x14ac:dyDescent="0.25">
      <c r="A28" s="268">
        <v>1</v>
      </c>
      <c r="B28" s="268">
        <v>2</v>
      </c>
      <c r="C28" s="268">
        <v>3</v>
      </c>
      <c r="D28" s="275">
        <v>4</v>
      </c>
      <c r="E28" s="275">
        <v>5</v>
      </c>
      <c r="F28" s="275">
        <v>6</v>
      </c>
      <c r="G28" s="275">
        <v>7</v>
      </c>
      <c r="H28" s="275">
        <v>8</v>
      </c>
      <c r="I28" s="275">
        <v>9</v>
      </c>
      <c r="J28" s="275">
        <v>10</v>
      </c>
      <c r="K28" s="275">
        <v>11</v>
      </c>
      <c r="L28" s="275">
        <v>12</v>
      </c>
      <c r="M28" s="275">
        <v>13</v>
      </c>
      <c r="N28" s="275">
        <v>14</v>
      </c>
      <c r="O28" s="275">
        <v>15</v>
      </c>
      <c r="P28" s="275">
        <v>16</v>
      </c>
      <c r="Q28" s="276">
        <v>17</v>
      </c>
      <c r="R28" s="315"/>
    </row>
    <row r="29" spans="1:18" ht="34.5" customHeight="1" x14ac:dyDescent="0.3">
      <c r="A29" s="260"/>
      <c r="B29" s="277" t="s">
        <v>204</v>
      </c>
      <c r="C29" s="184">
        <v>60</v>
      </c>
      <c r="D29" s="185">
        <v>1.55</v>
      </c>
      <c r="E29" s="185">
        <v>7</v>
      </c>
      <c r="F29" s="185">
        <v>3</v>
      </c>
      <c r="G29" s="185">
        <v>80</v>
      </c>
      <c r="H29" s="184">
        <v>80</v>
      </c>
      <c r="I29" s="185">
        <v>2.5</v>
      </c>
      <c r="J29" s="185">
        <v>9.32</v>
      </c>
      <c r="K29" s="185">
        <v>3.77</v>
      </c>
      <c r="L29" s="185">
        <v>107.75</v>
      </c>
      <c r="M29" s="184">
        <v>100</v>
      </c>
      <c r="N29" s="185">
        <v>2.81</v>
      </c>
      <c r="O29" s="185">
        <v>11.74</v>
      </c>
      <c r="P29" s="185">
        <v>4.7</v>
      </c>
      <c r="Q29" s="185">
        <v>134.33000000000001</v>
      </c>
      <c r="R29" s="315"/>
    </row>
    <row r="30" spans="1:18" ht="47.25" x14ac:dyDescent="0.25">
      <c r="A30" s="235"/>
      <c r="B30" s="256" t="s">
        <v>205</v>
      </c>
      <c r="C30" s="278">
        <v>200</v>
      </c>
      <c r="D30" s="279">
        <v>15.9</v>
      </c>
      <c r="E30" s="279">
        <v>6.2</v>
      </c>
      <c r="F30" s="279">
        <v>12.2</v>
      </c>
      <c r="G30" s="279">
        <v>399.4</v>
      </c>
      <c r="H30" s="278">
        <v>220</v>
      </c>
      <c r="I30" s="279">
        <v>17.100000000000001</v>
      </c>
      <c r="J30" s="279">
        <v>7.4</v>
      </c>
      <c r="K30" s="279">
        <v>13.8</v>
      </c>
      <c r="L30" s="279">
        <v>420.9</v>
      </c>
      <c r="M30" s="278">
        <v>250</v>
      </c>
      <c r="N30" s="279">
        <v>21</v>
      </c>
      <c r="O30" s="279">
        <v>8</v>
      </c>
      <c r="P30" s="279">
        <v>15.2</v>
      </c>
      <c r="Q30" s="279">
        <v>421.9</v>
      </c>
      <c r="R30" s="315"/>
    </row>
    <row r="31" spans="1:18" ht="15.75" x14ac:dyDescent="0.25">
      <c r="A31" s="256"/>
      <c r="B31" s="189" t="s">
        <v>68</v>
      </c>
      <c r="C31" s="190">
        <v>200</v>
      </c>
      <c r="D31" s="191">
        <v>0</v>
      </c>
      <c r="E31" s="191">
        <v>0</v>
      </c>
      <c r="F31" s="191">
        <v>3</v>
      </c>
      <c r="G31" s="191">
        <v>12</v>
      </c>
      <c r="H31" s="190">
        <v>200</v>
      </c>
      <c r="I31" s="191">
        <v>0</v>
      </c>
      <c r="J31" s="191">
        <v>0</v>
      </c>
      <c r="K31" s="191">
        <v>3</v>
      </c>
      <c r="L31" s="191">
        <v>12</v>
      </c>
      <c r="M31" s="190">
        <v>200</v>
      </c>
      <c r="N31" s="191">
        <v>0</v>
      </c>
      <c r="O31" s="191">
        <v>0</v>
      </c>
      <c r="P31" s="191">
        <v>3</v>
      </c>
      <c r="Q31" s="191">
        <v>12</v>
      </c>
      <c r="R31" s="315"/>
    </row>
    <row r="32" spans="1:18" ht="15.75" x14ac:dyDescent="0.25">
      <c r="A32" s="256"/>
      <c r="B32" s="256" t="s">
        <v>173</v>
      </c>
      <c r="C32" s="226">
        <v>120</v>
      </c>
      <c r="D32" s="188">
        <v>0.3</v>
      </c>
      <c r="E32" s="188">
        <v>0.1</v>
      </c>
      <c r="F32" s="188">
        <v>13.2</v>
      </c>
      <c r="G32" s="188">
        <v>56</v>
      </c>
      <c r="H32" s="227">
        <v>120</v>
      </c>
      <c r="I32" s="228">
        <v>0.3</v>
      </c>
      <c r="J32" s="228">
        <v>0.1</v>
      </c>
      <c r="K32" s="228">
        <v>13.2</v>
      </c>
      <c r="L32" s="228">
        <v>56</v>
      </c>
      <c r="M32" s="187">
        <v>120</v>
      </c>
      <c r="N32" s="228">
        <v>0.3</v>
      </c>
      <c r="O32" s="228">
        <v>0.1</v>
      </c>
      <c r="P32" s="228">
        <v>13.2</v>
      </c>
      <c r="Q32" s="228">
        <v>56</v>
      </c>
      <c r="R32" s="315"/>
    </row>
    <row r="33" spans="1:20" ht="31.5" x14ac:dyDescent="0.25">
      <c r="A33" s="256"/>
      <c r="B33" s="256" t="s">
        <v>200</v>
      </c>
      <c r="C33" s="260">
        <v>30</v>
      </c>
      <c r="D33" s="261">
        <v>2.2000000000000002</v>
      </c>
      <c r="E33" s="261">
        <v>0.3</v>
      </c>
      <c r="F33" s="261">
        <v>13.8</v>
      </c>
      <c r="G33" s="261">
        <v>67.5</v>
      </c>
      <c r="H33" s="260">
        <v>50</v>
      </c>
      <c r="I33" s="261">
        <v>3.7</v>
      </c>
      <c r="J33" s="261">
        <v>0.5</v>
      </c>
      <c r="K33" s="261">
        <v>22.9</v>
      </c>
      <c r="L33" s="261">
        <v>112.5</v>
      </c>
      <c r="M33" s="260">
        <v>50</v>
      </c>
      <c r="N33" s="261">
        <v>3.7</v>
      </c>
      <c r="O33" s="261">
        <v>0.5</v>
      </c>
      <c r="P33" s="261">
        <v>22.9</v>
      </c>
      <c r="Q33" s="261">
        <v>112.5</v>
      </c>
      <c r="R33" s="315"/>
    </row>
    <row r="34" spans="1:20" ht="15.75" x14ac:dyDescent="0.25">
      <c r="A34" s="256"/>
      <c r="B34" s="263" t="s">
        <v>175</v>
      </c>
      <c r="C34" s="260">
        <f>SUM(C29:C33)</f>
        <v>610</v>
      </c>
      <c r="D34" s="260">
        <f t="shared" ref="D34:Q34" si="2">SUM(D29:D33)</f>
        <v>19.95</v>
      </c>
      <c r="E34" s="260">
        <f t="shared" si="2"/>
        <v>13.6</v>
      </c>
      <c r="F34" s="260">
        <f t="shared" si="2"/>
        <v>45.2</v>
      </c>
      <c r="G34" s="260">
        <f t="shared" si="2"/>
        <v>614.9</v>
      </c>
      <c r="H34" s="260">
        <f t="shared" si="2"/>
        <v>670</v>
      </c>
      <c r="I34" s="260">
        <f t="shared" si="2"/>
        <v>23.6</v>
      </c>
      <c r="J34" s="260">
        <f t="shared" si="2"/>
        <v>17.32</v>
      </c>
      <c r="K34" s="260">
        <f t="shared" si="2"/>
        <v>56.669999999999995</v>
      </c>
      <c r="L34" s="260">
        <f t="shared" si="2"/>
        <v>709.15</v>
      </c>
      <c r="M34" s="260">
        <f t="shared" si="2"/>
        <v>720</v>
      </c>
      <c r="N34" s="260">
        <f t="shared" si="2"/>
        <v>27.81</v>
      </c>
      <c r="O34" s="260">
        <f t="shared" si="2"/>
        <v>20.340000000000003</v>
      </c>
      <c r="P34" s="260">
        <f t="shared" si="2"/>
        <v>58.999999999999993</v>
      </c>
      <c r="Q34" s="260">
        <f t="shared" si="2"/>
        <v>736.73</v>
      </c>
      <c r="R34" s="315"/>
    </row>
    <row r="35" spans="1:20" ht="15.75" x14ac:dyDescent="0.25">
      <c r="A35" s="264"/>
      <c r="B35" s="264" t="s">
        <v>176</v>
      </c>
      <c r="C35" s="265"/>
      <c r="D35" s="266">
        <v>0.16500000000000001</v>
      </c>
      <c r="E35" s="267">
        <v>0.29899999999999999</v>
      </c>
      <c r="F35" s="266">
        <v>0.53600000000000003</v>
      </c>
      <c r="G35" s="266">
        <f>G34/2100</f>
        <v>0.2928095238095238</v>
      </c>
      <c r="H35" s="265"/>
      <c r="I35" s="266">
        <v>0.16900000000000001</v>
      </c>
      <c r="J35" s="267">
        <v>0.30199999999999999</v>
      </c>
      <c r="K35" s="266">
        <v>0.52900000000000003</v>
      </c>
      <c r="L35" s="266">
        <f>L34/2400</f>
        <v>0.29547916666666668</v>
      </c>
      <c r="M35" s="265"/>
      <c r="N35" s="266">
        <v>0.16900000000000001</v>
      </c>
      <c r="O35" s="267">
        <v>0.30199999999999999</v>
      </c>
      <c r="P35" s="266">
        <v>0.52900000000000003</v>
      </c>
      <c r="Q35" s="266">
        <f>Q34/2400</f>
        <v>0.30697083333333336</v>
      </c>
      <c r="R35" s="315"/>
    </row>
    <row r="36" spans="1:20" ht="15.75" x14ac:dyDescent="0.25">
      <c r="A36" s="199"/>
      <c r="B36" s="199"/>
      <c r="C36" s="200"/>
      <c r="D36" s="201"/>
      <c r="E36" s="201"/>
      <c r="F36" s="201"/>
      <c r="G36" s="201"/>
      <c r="H36" s="200"/>
      <c r="I36" s="201"/>
      <c r="J36" s="201"/>
      <c r="K36" s="201"/>
      <c r="L36" s="201"/>
      <c r="M36" s="200"/>
      <c r="N36" s="201"/>
      <c r="O36" s="201"/>
      <c r="P36" s="201"/>
      <c r="Q36" s="202"/>
      <c r="R36" s="315"/>
    </row>
    <row r="37" spans="1:20" ht="15.75" x14ac:dyDescent="0.25">
      <c r="A37" s="199"/>
      <c r="B37" s="199"/>
      <c r="C37" s="200"/>
      <c r="D37" s="201"/>
      <c r="E37" s="201"/>
      <c r="F37" s="201"/>
      <c r="G37" s="201"/>
      <c r="H37" s="200"/>
      <c r="I37" s="201"/>
      <c r="J37" s="201"/>
      <c r="K37" s="201"/>
      <c r="L37" s="201"/>
      <c r="M37" s="200"/>
      <c r="N37" s="201"/>
      <c r="O37" s="201"/>
      <c r="P37" s="201"/>
      <c r="Q37" s="202"/>
      <c r="R37" s="315"/>
    </row>
    <row r="38" spans="1:20" ht="15.75" x14ac:dyDescent="0.25">
      <c r="A38" s="203"/>
      <c r="B38" s="205" t="s">
        <v>206</v>
      </c>
      <c r="C38" s="204"/>
      <c r="D38" s="204"/>
      <c r="E38" s="204"/>
      <c r="F38" s="204"/>
      <c r="G38" s="204"/>
      <c r="H38" s="204"/>
      <c r="I38" s="204"/>
      <c r="J38" s="204"/>
      <c r="K38" s="204"/>
      <c r="L38" s="204"/>
      <c r="M38" s="204"/>
      <c r="N38" s="204"/>
      <c r="O38" s="204"/>
      <c r="P38" s="204"/>
      <c r="Q38" s="229"/>
      <c r="R38" s="315"/>
    </row>
    <row r="39" spans="1:20" ht="15.75" x14ac:dyDescent="0.25">
      <c r="A39" s="268">
        <v>1</v>
      </c>
      <c r="B39" s="268">
        <v>2</v>
      </c>
      <c r="C39" s="268">
        <v>3</v>
      </c>
      <c r="D39" s="268">
        <v>4</v>
      </c>
      <c r="E39" s="268">
        <v>5</v>
      </c>
      <c r="F39" s="268">
        <v>6</v>
      </c>
      <c r="G39" s="268">
        <v>7</v>
      </c>
      <c r="H39" s="268">
        <v>8</v>
      </c>
      <c r="I39" s="268">
        <v>9</v>
      </c>
      <c r="J39" s="268">
        <v>10</v>
      </c>
      <c r="K39" s="268">
        <v>11</v>
      </c>
      <c r="L39" s="268">
        <v>12</v>
      </c>
      <c r="M39" s="268">
        <v>13</v>
      </c>
      <c r="N39" s="268">
        <v>14</v>
      </c>
      <c r="O39" s="268">
        <v>15</v>
      </c>
      <c r="P39" s="268">
        <v>16</v>
      </c>
      <c r="Q39" s="269">
        <v>17</v>
      </c>
      <c r="R39" s="315"/>
    </row>
    <row r="40" spans="1:20" ht="18.75" x14ac:dyDescent="0.3">
      <c r="A40" s="260"/>
      <c r="B40" s="280" t="s">
        <v>207</v>
      </c>
      <c r="C40" s="184">
        <v>70</v>
      </c>
      <c r="D40" s="209">
        <v>11.4</v>
      </c>
      <c r="E40" s="209">
        <v>1.3</v>
      </c>
      <c r="F40" s="209">
        <v>9.8000000000000007</v>
      </c>
      <c r="G40" s="209">
        <v>185.3</v>
      </c>
      <c r="H40" s="184">
        <v>90</v>
      </c>
      <c r="I40" s="209">
        <v>15.5</v>
      </c>
      <c r="J40" s="209">
        <v>1.3</v>
      </c>
      <c r="K40" s="209">
        <v>11.5</v>
      </c>
      <c r="L40" s="209">
        <v>199.2</v>
      </c>
      <c r="M40" s="184">
        <v>100</v>
      </c>
      <c r="N40" s="209">
        <v>17.100000000000001</v>
      </c>
      <c r="O40" s="209">
        <v>2</v>
      </c>
      <c r="P40" s="209">
        <v>15.1</v>
      </c>
      <c r="Q40" s="209">
        <v>238.4</v>
      </c>
      <c r="R40" s="315"/>
    </row>
    <row r="41" spans="1:20" ht="31.5" x14ac:dyDescent="0.25">
      <c r="A41" s="235"/>
      <c r="B41" s="186" t="s">
        <v>186</v>
      </c>
      <c r="C41" s="230">
        <v>20</v>
      </c>
      <c r="D41" s="231">
        <v>0.7</v>
      </c>
      <c r="E41" s="231">
        <v>0</v>
      </c>
      <c r="F41" s="231">
        <v>3.1</v>
      </c>
      <c r="G41" s="231">
        <v>25</v>
      </c>
      <c r="H41" s="230">
        <v>25</v>
      </c>
      <c r="I41" s="231">
        <v>0.8</v>
      </c>
      <c r="J41" s="231">
        <v>0</v>
      </c>
      <c r="K41" s="231">
        <v>4.0999999999999996</v>
      </c>
      <c r="L41" s="231">
        <v>28</v>
      </c>
      <c r="M41" s="230">
        <v>30</v>
      </c>
      <c r="N41" s="231">
        <v>0.9</v>
      </c>
      <c r="O41" s="231">
        <v>0</v>
      </c>
      <c r="P41" s="231">
        <v>5.0999999999999996</v>
      </c>
      <c r="Q41" s="231">
        <v>30</v>
      </c>
      <c r="R41" s="315"/>
    </row>
    <row r="42" spans="1:20" ht="32.25" x14ac:dyDescent="0.3">
      <c r="A42" s="235"/>
      <c r="B42" s="186" t="s">
        <v>74</v>
      </c>
      <c r="C42" s="210">
        <v>20</v>
      </c>
      <c r="D42" s="185">
        <v>0.76</v>
      </c>
      <c r="E42" s="185">
        <v>1.9</v>
      </c>
      <c r="F42" s="185">
        <v>2.37</v>
      </c>
      <c r="G42" s="185">
        <v>50.72</v>
      </c>
      <c r="H42" s="210">
        <v>20</v>
      </c>
      <c r="I42" s="185">
        <v>0.76</v>
      </c>
      <c r="J42" s="185">
        <v>1.9</v>
      </c>
      <c r="K42" s="185">
        <v>2.37</v>
      </c>
      <c r="L42" s="185">
        <v>50.72</v>
      </c>
      <c r="M42" s="210">
        <v>20</v>
      </c>
      <c r="N42" s="185">
        <v>0.76</v>
      </c>
      <c r="O42" s="185">
        <v>1.9</v>
      </c>
      <c r="P42" s="185">
        <v>2.37</v>
      </c>
      <c r="Q42" s="185">
        <v>50.72</v>
      </c>
      <c r="R42" s="315"/>
    </row>
    <row r="43" spans="1:20" ht="31.5" x14ac:dyDescent="0.25">
      <c r="A43" s="235"/>
      <c r="B43" s="256" t="s">
        <v>198</v>
      </c>
      <c r="C43" s="259">
        <v>130</v>
      </c>
      <c r="D43" s="193">
        <v>3</v>
      </c>
      <c r="E43" s="193">
        <v>2.8</v>
      </c>
      <c r="F43" s="193">
        <v>24.02</v>
      </c>
      <c r="G43" s="193">
        <v>140.12</v>
      </c>
      <c r="H43" s="259">
        <v>150</v>
      </c>
      <c r="I43" s="193">
        <v>3.7</v>
      </c>
      <c r="J43" s="193">
        <v>4.4000000000000004</v>
      </c>
      <c r="K43" s="193">
        <v>30</v>
      </c>
      <c r="L43" s="193">
        <v>182.5</v>
      </c>
      <c r="M43" s="259">
        <v>180</v>
      </c>
      <c r="N43" s="193">
        <v>4.4000000000000004</v>
      </c>
      <c r="O43" s="193">
        <v>5.9</v>
      </c>
      <c r="P43" s="193">
        <v>35.200000000000003</v>
      </c>
      <c r="Q43" s="193">
        <v>221.4</v>
      </c>
      <c r="R43" s="315"/>
      <c r="S43" s="281"/>
      <c r="T43" s="281"/>
    </row>
    <row r="44" spans="1:20" ht="37.5" customHeight="1" x14ac:dyDescent="0.25">
      <c r="A44" s="235"/>
      <c r="B44" s="282" t="s">
        <v>36</v>
      </c>
      <c r="C44" s="216">
        <v>200</v>
      </c>
      <c r="D44" s="283">
        <v>0.3</v>
      </c>
      <c r="E44" s="283" t="s">
        <v>209</v>
      </c>
      <c r="F44" s="283">
        <v>16.899999999999999</v>
      </c>
      <c r="G44" s="283">
        <v>71.3</v>
      </c>
      <c r="H44" s="216">
        <v>200</v>
      </c>
      <c r="I44" s="283">
        <v>0.3</v>
      </c>
      <c r="J44" s="283" t="s">
        <v>209</v>
      </c>
      <c r="K44" s="283">
        <v>16.899999999999999</v>
      </c>
      <c r="L44" s="283">
        <v>71.3</v>
      </c>
      <c r="M44" s="216">
        <v>200</v>
      </c>
      <c r="N44" s="283">
        <v>0.3</v>
      </c>
      <c r="O44" s="283" t="s">
        <v>209</v>
      </c>
      <c r="P44" s="283">
        <v>16.899999999999999</v>
      </c>
      <c r="Q44" s="283">
        <v>71.3</v>
      </c>
      <c r="R44" s="315"/>
    </row>
    <row r="45" spans="1:20" ht="31.5" x14ac:dyDescent="0.25">
      <c r="A45" s="256"/>
      <c r="B45" s="256" t="s">
        <v>200</v>
      </c>
      <c r="C45" s="260">
        <v>30</v>
      </c>
      <c r="D45" s="261">
        <v>2.2000000000000002</v>
      </c>
      <c r="E45" s="261">
        <v>0.3</v>
      </c>
      <c r="F45" s="261">
        <v>13.8</v>
      </c>
      <c r="G45" s="261">
        <v>67.5</v>
      </c>
      <c r="H45" s="260">
        <v>50</v>
      </c>
      <c r="I45" s="261">
        <v>3.7</v>
      </c>
      <c r="J45" s="261">
        <v>0.5</v>
      </c>
      <c r="K45" s="261">
        <v>22.9</v>
      </c>
      <c r="L45" s="261">
        <v>112.5</v>
      </c>
      <c r="M45" s="260">
        <v>50</v>
      </c>
      <c r="N45" s="261">
        <v>3.7</v>
      </c>
      <c r="O45" s="261">
        <v>0.5</v>
      </c>
      <c r="P45" s="261">
        <v>22.9</v>
      </c>
      <c r="Q45" s="261">
        <v>112.5</v>
      </c>
      <c r="R45" s="315"/>
    </row>
    <row r="46" spans="1:20" ht="15.75" x14ac:dyDescent="0.25">
      <c r="A46" s="256"/>
      <c r="B46" s="263" t="s">
        <v>175</v>
      </c>
      <c r="C46" s="260">
        <f>SUM(C40:C45)</f>
        <v>470</v>
      </c>
      <c r="D46" s="260">
        <f t="shared" ref="D46:Q46" si="3">SUM(D40:D45)</f>
        <v>18.36</v>
      </c>
      <c r="E46" s="260">
        <f t="shared" si="3"/>
        <v>6.3</v>
      </c>
      <c r="F46" s="260">
        <f t="shared" si="3"/>
        <v>69.989999999999995</v>
      </c>
      <c r="G46" s="260">
        <f t="shared" si="3"/>
        <v>539.94000000000005</v>
      </c>
      <c r="H46" s="260">
        <f t="shared" si="3"/>
        <v>535</v>
      </c>
      <c r="I46" s="260">
        <f t="shared" si="3"/>
        <v>24.76</v>
      </c>
      <c r="J46" s="260">
        <f t="shared" si="3"/>
        <v>8.1000000000000014</v>
      </c>
      <c r="K46" s="260">
        <f t="shared" si="3"/>
        <v>87.77000000000001</v>
      </c>
      <c r="L46" s="260">
        <f t="shared" si="3"/>
        <v>644.21999999999991</v>
      </c>
      <c r="M46" s="260">
        <f t="shared" si="3"/>
        <v>580</v>
      </c>
      <c r="N46" s="260">
        <f t="shared" si="3"/>
        <v>27.160000000000004</v>
      </c>
      <c r="O46" s="260">
        <f t="shared" si="3"/>
        <v>10.3</v>
      </c>
      <c r="P46" s="260">
        <f t="shared" si="3"/>
        <v>97.57</v>
      </c>
      <c r="Q46" s="260">
        <f t="shared" si="3"/>
        <v>724.31999999999994</v>
      </c>
      <c r="R46" s="315"/>
    </row>
    <row r="47" spans="1:20" ht="15.75" x14ac:dyDescent="0.25">
      <c r="A47" s="264"/>
      <c r="B47" s="264" t="s">
        <v>176</v>
      </c>
      <c r="C47" s="265"/>
      <c r="D47" s="266">
        <v>0.1348</v>
      </c>
      <c r="E47" s="267">
        <v>0.29099999999999998</v>
      </c>
      <c r="F47" s="266">
        <v>0.57420000000000004</v>
      </c>
      <c r="G47" s="266">
        <f>G46/2100</f>
        <v>0.25711428571428574</v>
      </c>
      <c r="H47" s="265"/>
      <c r="I47" s="266">
        <v>0.14499999999999999</v>
      </c>
      <c r="J47" s="267">
        <v>0.30199999999999999</v>
      </c>
      <c r="K47" s="266">
        <v>0.55300000000000005</v>
      </c>
      <c r="L47" s="266">
        <f>L46/2400</f>
        <v>0.26842499999999997</v>
      </c>
      <c r="M47" s="265"/>
      <c r="N47" s="266">
        <v>0.14299999999999999</v>
      </c>
      <c r="O47" s="267">
        <v>0.30599999999999999</v>
      </c>
      <c r="P47" s="266">
        <v>0.55100000000000005</v>
      </c>
      <c r="Q47" s="266">
        <f>Q46/2800</f>
        <v>0.25868571428571424</v>
      </c>
      <c r="R47" s="315"/>
    </row>
    <row r="48" spans="1:20" ht="15.75" x14ac:dyDescent="0.25">
      <c r="A48" s="199"/>
      <c r="B48" s="199"/>
      <c r="C48" s="200"/>
      <c r="D48" s="201"/>
      <c r="E48" s="201"/>
      <c r="F48" s="201"/>
      <c r="G48" s="201"/>
      <c r="H48" s="200"/>
      <c r="I48" s="201"/>
      <c r="J48" s="201"/>
      <c r="K48" s="201"/>
      <c r="L48" s="201"/>
      <c r="M48" s="200"/>
      <c r="N48" s="201"/>
      <c r="O48" s="201"/>
      <c r="P48" s="201"/>
      <c r="Q48" s="202"/>
      <c r="R48" s="315"/>
    </row>
    <row r="49" spans="1:18" ht="15.75" x14ac:dyDescent="0.25">
      <c r="A49" s="203"/>
      <c r="B49" s="203"/>
      <c r="C49" s="204"/>
      <c r="D49" s="201"/>
      <c r="E49" s="201"/>
      <c r="F49" s="201"/>
      <c r="G49" s="201"/>
      <c r="H49" s="200"/>
      <c r="I49" s="201"/>
      <c r="J49" s="201"/>
      <c r="K49" s="201"/>
      <c r="L49" s="201"/>
      <c r="M49" s="200"/>
      <c r="N49" s="201"/>
      <c r="O49" s="201"/>
      <c r="P49" s="201"/>
      <c r="Q49" s="202"/>
      <c r="R49" s="315"/>
    </row>
    <row r="50" spans="1:18" ht="15.75" x14ac:dyDescent="0.25">
      <c r="A50" s="203"/>
      <c r="B50" s="203"/>
      <c r="C50" s="204"/>
      <c r="D50" s="201"/>
      <c r="E50" s="201"/>
      <c r="F50" s="201"/>
      <c r="G50" s="201"/>
      <c r="H50" s="200"/>
      <c r="I50" s="201"/>
      <c r="J50" s="201"/>
      <c r="K50" s="201"/>
      <c r="L50" s="201"/>
      <c r="M50" s="200"/>
      <c r="N50" s="201"/>
      <c r="O50" s="201"/>
      <c r="P50" s="201"/>
      <c r="Q50" s="202"/>
      <c r="R50" s="315"/>
    </row>
    <row r="51" spans="1:18" ht="15.75" x14ac:dyDescent="0.25">
      <c r="A51" s="203"/>
      <c r="B51" s="205" t="s">
        <v>210</v>
      </c>
      <c r="C51" s="204"/>
      <c r="D51" s="204"/>
      <c r="E51" s="204"/>
      <c r="F51" s="204"/>
      <c r="G51" s="204"/>
      <c r="H51" s="204"/>
      <c r="I51" s="204"/>
      <c r="J51" s="204"/>
      <c r="K51" s="204"/>
      <c r="L51" s="204"/>
      <c r="M51" s="204"/>
      <c r="N51" s="204"/>
      <c r="O51" s="204"/>
      <c r="P51" s="204"/>
      <c r="Q51" s="229"/>
      <c r="R51" s="315"/>
    </row>
    <row r="52" spans="1:18" ht="15.75" x14ac:dyDescent="0.25">
      <c r="A52" s="268">
        <v>1</v>
      </c>
      <c r="B52" s="268">
        <v>2</v>
      </c>
      <c r="C52" s="268">
        <v>3</v>
      </c>
      <c r="D52" s="268">
        <v>4</v>
      </c>
      <c r="E52" s="268">
        <v>5</v>
      </c>
      <c r="F52" s="268">
        <v>6</v>
      </c>
      <c r="G52" s="268">
        <v>7</v>
      </c>
      <c r="H52" s="268">
        <v>8</v>
      </c>
      <c r="I52" s="268">
        <v>9</v>
      </c>
      <c r="J52" s="268">
        <v>10</v>
      </c>
      <c r="K52" s="268">
        <v>11</v>
      </c>
      <c r="L52" s="268">
        <v>12</v>
      </c>
      <c r="M52" s="268">
        <v>13</v>
      </c>
      <c r="N52" s="268">
        <v>14</v>
      </c>
      <c r="O52" s="268">
        <v>15</v>
      </c>
      <c r="P52" s="268">
        <v>16</v>
      </c>
      <c r="Q52" s="269">
        <v>17</v>
      </c>
      <c r="R52" s="315"/>
    </row>
    <row r="53" spans="1:18" ht="48" x14ac:dyDescent="0.3">
      <c r="A53" s="284"/>
      <c r="B53" s="256" t="s">
        <v>139</v>
      </c>
      <c r="C53" s="184">
        <v>60</v>
      </c>
      <c r="D53" s="209">
        <v>0.5</v>
      </c>
      <c r="E53" s="209">
        <v>3.1</v>
      </c>
      <c r="F53" s="209">
        <v>2.4</v>
      </c>
      <c r="G53" s="209">
        <v>39.299999999999997</v>
      </c>
      <c r="H53" s="184">
        <v>80</v>
      </c>
      <c r="I53" s="209">
        <v>0.7</v>
      </c>
      <c r="J53" s="209">
        <v>3.1</v>
      </c>
      <c r="K53" s="209">
        <v>3.2</v>
      </c>
      <c r="L53" s="209">
        <v>43.6</v>
      </c>
      <c r="M53" s="184">
        <v>100</v>
      </c>
      <c r="N53" s="209">
        <v>0.9</v>
      </c>
      <c r="O53" s="209">
        <v>5.0999999999999996</v>
      </c>
      <c r="P53" s="209">
        <v>4.2</v>
      </c>
      <c r="Q53" s="209">
        <v>66.3</v>
      </c>
      <c r="R53" s="315"/>
    </row>
    <row r="54" spans="1:18" ht="31.5" x14ac:dyDescent="0.25">
      <c r="A54" s="235"/>
      <c r="B54" s="285" t="s">
        <v>117</v>
      </c>
      <c r="C54" s="270">
        <v>200</v>
      </c>
      <c r="D54" s="286">
        <v>7</v>
      </c>
      <c r="E54" s="286">
        <v>7.2</v>
      </c>
      <c r="F54" s="286">
        <v>13.3</v>
      </c>
      <c r="G54" s="286">
        <v>280.5</v>
      </c>
      <c r="H54" s="287">
        <v>220</v>
      </c>
      <c r="I54" s="288">
        <v>7.5</v>
      </c>
      <c r="J54" s="286">
        <v>8.1999999999999993</v>
      </c>
      <c r="K54" s="286">
        <v>16.899999999999999</v>
      </c>
      <c r="L54" s="286">
        <v>299.2</v>
      </c>
      <c r="M54" s="287">
        <v>250</v>
      </c>
      <c r="N54" s="286">
        <v>9.1999999999999993</v>
      </c>
      <c r="O54" s="286">
        <v>10.199999999999999</v>
      </c>
      <c r="P54" s="286">
        <v>19.2</v>
      </c>
      <c r="Q54" s="288">
        <v>361.9</v>
      </c>
      <c r="R54" s="315"/>
    </row>
    <row r="55" spans="1:18" ht="31.5" x14ac:dyDescent="0.25">
      <c r="A55" s="235"/>
      <c r="B55" s="186" t="s">
        <v>98</v>
      </c>
      <c r="C55" s="216">
        <v>200</v>
      </c>
      <c r="D55" s="233">
        <v>0.1</v>
      </c>
      <c r="E55" s="233">
        <v>0.1</v>
      </c>
      <c r="F55" s="233">
        <v>8.1999999999999993</v>
      </c>
      <c r="G55" s="233">
        <v>35.200000000000003</v>
      </c>
      <c r="H55" s="216">
        <v>200</v>
      </c>
      <c r="I55" s="233">
        <v>0.1</v>
      </c>
      <c r="J55" s="233">
        <v>0.1</v>
      </c>
      <c r="K55" s="233">
        <v>8.1999999999999993</v>
      </c>
      <c r="L55" s="233">
        <v>35.200000000000003</v>
      </c>
      <c r="M55" s="216">
        <v>200</v>
      </c>
      <c r="N55" s="233">
        <v>0.1</v>
      </c>
      <c r="O55" s="233">
        <v>0.1</v>
      </c>
      <c r="P55" s="233">
        <v>8.1999999999999993</v>
      </c>
      <c r="Q55" s="233">
        <v>35.200000000000003</v>
      </c>
      <c r="R55" s="315"/>
    </row>
    <row r="56" spans="1:18" ht="31.5" x14ac:dyDescent="0.25">
      <c r="A56" s="256"/>
      <c r="B56" s="256" t="s">
        <v>200</v>
      </c>
      <c r="C56" s="260">
        <v>30</v>
      </c>
      <c r="D56" s="261">
        <v>2.2000000000000002</v>
      </c>
      <c r="E56" s="261">
        <v>0.3</v>
      </c>
      <c r="F56" s="261">
        <v>13.8</v>
      </c>
      <c r="G56" s="261">
        <v>67.5</v>
      </c>
      <c r="H56" s="260">
        <v>50</v>
      </c>
      <c r="I56" s="261">
        <v>3.7</v>
      </c>
      <c r="J56" s="261">
        <v>0.5</v>
      </c>
      <c r="K56" s="261">
        <v>22.9</v>
      </c>
      <c r="L56" s="261">
        <v>112.5</v>
      </c>
      <c r="M56" s="260">
        <v>50</v>
      </c>
      <c r="N56" s="261">
        <v>3.7</v>
      </c>
      <c r="O56" s="261">
        <v>0.5</v>
      </c>
      <c r="P56" s="261">
        <v>22.9</v>
      </c>
      <c r="Q56" s="261">
        <v>112.5</v>
      </c>
      <c r="R56" s="315"/>
    </row>
    <row r="57" spans="1:18" ht="31.5" x14ac:dyDescent="0.25">
      <c r="A57" s="256"/>
      <c r="B57" s="256" t="s">
        <v>211</v>
      </c>
      <c r="C57" s="260">
        <v>50</v>
      </c>
      <c r="D57" s="261">
        <v>6</v>
      </c>
      <c r="E57" s="262">
        <v>10.6</v>
      </c>
      <c r="F57" s="261">
        <v>28.1</v>
      </c>
      <c r="G57" s="261">
        <v>224.7</v>
      </c>
      <c r="H57" s="260">
        <v>50</v>
      </c>
      <c r="I57" s="261">
        <v>6</v>
      </c>
      <c r="J57" s="262">
        <v>10.6</v>
      </c>
      <c r="K57" s="261">
        <v>28.1</v>
      </c>
      <c r="L57" s="261">
        <v>224.7</v>
      </c>
      <c r="M57" s="260">
        <v>50</v>
      </c>
      <c r="N57" s="261">
        <v>6</v>
      </c>
      <c r="O57" s="262">
        <v>10.6</v>
      </c>
      <c r="P57" s="261">
        <v>28.1</v>
      </c>
      <c r="Q57" s="261">
        <v>224.7</v>
      </c>
      <c r="R57" s="315"/>
    </row>
    <row r="58" spans="1:18" ht="15.75" x14ac:dyDescent="0.25">
      <c r="A58" s="256"/>
      <c r="B58" s="263" t="s">
        <v>175</v>
      </c>
      <c r="C58" s="260">
        <f>SUM(C53:C57)</f>
        <v>540</v>
      </c>
      <c r="D58" s="260">
        <f t="shared" ref="D58:Q58" si="4">SUM(D53:D57)</f>
        <v>15.8</v>
      </c>
      <c r="E58" s="260">
        <f t="shared" si="4"/>
        <v>21.3</v>
      </c>
      <c r="F58" s="260">
        <f t="shared" si="4"/>
        <v>65.800000000000011</v>
      </c>
      <c r="G58" s="260">
        <f t="shared" si="4"/>
        <v>647.20000000000005</v>
      </c>
      <c r="H58" s="260">
        <f t="shared" si="4"/>
        <v>600</v>
      </c>
      <c r="I58" s="260">
        <f t="shared" si="4"/>
        <v>18</v>
      </c>
      <c r="J58" s="260">
        <f t="shared" si="4"/>
        <v>22.5</v>
      </c>
      <c r="K58" s="260">
        <f t="shared" si="4"/>
        <v>79.3</v>
      </c>
      <c r="L58" s="260">
        <f t="shared" si="4"/>
        <v>715.2</v>
      </c>
      <c r="M58" s="260">
        <f t="shared" si="4"/>
        <v>650</v>
      </c>
      <c r="N58" s="260">
        <f t="shared" si="4"/>
        <v>19.899999999999999</v>
      </c>
      <c r="O58" s="260">
        <f t="shared" si="4"/>
        <v>26.5</v>
      </c>
      <c r="P58" s="260">
        <f t="shared" si="4"/>
        <v>82.6</v>
      </c>
      <c r="Q58" s="260">
        <f t="shared" si="4"/>
        <v>800.59999999999991</v>
      </c>
      <c r="R58" s="315"/>
    </row>
    <row r="59" spans="1:18" ht="15.75" x14ac:dyDescent="0.25">
      <c r="A59" s="264"/>
      <c r="B59" s="264" t="s">
        <v>176</v>
      </c>
      <c r="C59" s="265"/>
      <c r="D59" s="266">
        <v>0.14000000000000001</v>
      </c>
      <c r="E59" s="267">
        <v>0.30399999999999999</v>
      </c>
      <c r="F59" s="266">
        <f>(F58*4)/G58</f>
        <v>0.4066749072929543</v>
      </c>
      <c r="G59" s="266">
        <f>G58/2100</f>
        <v>0.30819047619047624</v>
      </c>
      <c r="H59" s="265"/>
      <c r="I59" s="266">
        <v>0.14199999999999999</v>
      </c>
      <c r="J59" s="267">
        <v>0.308</v>
      </c>
      <c r="K59" s="266">
        <v>0.55000000000000004</v>
      </c>
      <c r="L59" s="266">
        <f>L58/2400</f>
        <v>0.29800000000000004</v>
      </c>
      <c r="M59" s="266"/>
      <c r="N59" s="266">
        <v>0.14199999999999999</v>
      </c>
      <c r="O59" s="267">
        <v>0.30099999999999999</v>
      </c>
      <c r="P59" s="266">
        <v>0.55700000000000005</v>
      </c>
      <c r="Q59" s="266">
        <f>Q58/2800</f>
        <v>0.28592857142857142</v>
      </c>
      <c r="R59" s="315"/>
    </row>
    <row r="60" spans="1:18" ht="15.75" x14ac:dyDescent="0.25">
      <c r="A60" s="203"/>
      <c r="B60" s="204"/>
      <c r="C60" s="204"/>
      <c r="D60" s="241"/>
      <c r="E60" s="204"/>
      <c r="F60" s="204"/>
      <c r="G60" s="204"/>
      <c r="H60" s="204"/>
      <c r="I60" s="241"/>
      <c r="J60" s="204"/>
      <c r="K60" s="204"/>
      <c r="L60" s="204"/>
      <c r="M60" s="204"/>
      <c r="N60" s="241"/>
      <c r="O60" s="204"/>
      <c r="P60" s="204"/>
      <c r="Q60" s="229"/>
      <c r="R60" s="315"/>
    </row>
    <row r="61" spans="1:18" ht="15.75" x14ac:dyDescent="0.25">
      <c r="A61" s="203"/>
      <c r="B61" s="203"/>
      <c r="C61" s="203"/>
      <c r="D61" s="203"/>
      <c r="E61" s="203"/>
      <c r="F61" s="203"/>
      <c r="G61" s="203"/>
      <c r="H61" s="203"/>
      <c r="I61" s="203"/>
      <c r="J61" s="203"/>
      <c r="K61" s="203"/>
      <c r="L61" s="203"/>
      <c r="M61" s="203"/>
      <c r="N61" s="203"/>
      <c r="O61" s="203"/>
      <c r="P61" s="203"/>
      <c r="Q61" s="171"/>
      <c r="R61" s="315"/>
    </row>
    <row r="62" spans="1:18" ht="15.75" x14ac:dyDescent="0.25">
      <c r="A62" s="203"/>
      <c r="B62" s="242" t="s">
        <v>191</v>
      </c>
      <c r="C62" s="243"/>
      <c r="D62" s="243"/>
      <c r="E62" s="243"/>
      <c r="F62" s="243"/>
      <c r="G62" s="243"/>
      <c r="H62" s="243"/>
      <c r="I62" s="203"/>
      <c r="J62" s="203"/>
      <c r="K62" s="203"/>
      <c r="L62" s="203"/>
      <c r="M62" s="203"/>
      <c r="N62" s="203"/>
      <c r="O62" s="203"/>
      <c r="P62" s="203"/>
      <c r="Q62" s="171"/>
      <c r="R62" s="315"/>
    </row>
    <row r="63" spans="1:18" ht="15.75" x14ac:dyDescent="0.25">
      <c r="A63" s="203"/>
      <c r="B63" s="244" t="s">
        <v>192</v>
      </c>
      <c r="C63" s="243"/>
      <c r="D63" s="243"/>
      <c r="E63" s="243"/>
      <c r="F63" s="243"/>
      <c r="G63" s="243"/>
      <c r="H63" s="243"/>
      <c r="I63" s="203"/>
      <c r="J63" s="203"/>
      <c r="K63" s="203"/>
      <c r="L63" s="203"/>
      <c r="M63" s="203"/>
      <c r="N63" s="203"/>
      <c r="O63" s="203"/>
      <c r="P63" s="203"/>
      <c r="Q63" s="171"/>
      <c r="R63" s="315"/>
    </row>
    <row r="64" spans="1:18" x14ac:dyDescent="0.25">
      <c r="A64" s="245"/>
      <c r="B64" s="337"/>
      <c r="C64" s="338"/>
      <c r="D64" s="338"/>
      <c r="E64" s="338"/>
      <c r="F64" s="338"/>
      <c r="G64" s="338"/>
      <c r="H64" s="338"/>
      <c r="I64" s="339"/>
      <c r="J64" s="339"/>
      <c r="K64" s="339"/>
      <c r="L64" s="339"/>
      <c r="M64" s="339"/>
      <c r="N64" s="339"/>
      <c r="O64" s="339"/>
      <c r="P64" s="339"/>
      <c r="Q64" s="340"/>
      <c r="R64" s="315"/>
    </row>
    <row r="65" spans="1:18" x14ac:dyDescent="0.25">
      <c r="A65" s="315"/>
      <c r="B65" s="315"/>
      <c r="C65" s="315"/>
      <c r="D65" s="315"/>
      <c r="E65" s="315"/>
      <c r="F65" s="315"/>
      <c r="G65" s="315"/>
      <c r="H65" s="315"/>
      <c r="I65" s="315"/>
      <c r="J65" s="315"/>
      <c r="K65" s="315"/>
      <c r="L65" s="315"/>
      <c r="M65" s="315"/>
      <c r="N65" s="315"/>
      <c r="O65" s="315"/>
      <c r="P65" s="315"/>
      <c r="Q65" s="315"/>
      <c r="R65" s="315"/>
    </row>
    <row r="66" spans="1:18" x14ac:dyDescent="0.25">
      <c r="A66" s="315"/>
      <c r="B66" s="315"/>
      <c r="C66" s="315"/>
      <c r="D66" s="315"/>
      <c r="E66" s="315"/>
      <c r="F66" s="315"/>
      <c r="G66" s="315"/>
      <c r="H66" s="315"/>
      <c r="I66" s="315"/>
      <c r="J66" s="315"/>
      <c r="K66" s="315"/>
      <c r="L66" s="315"/>
      <c r="M66" s="315"/>
      <c r="N66" s="315"/>
      <c r="O66" s="315"/>
      <c r="P66" s="315"/>
      <c r="Q66" s="315"/>
      <c r="R66" s="315"/>
    </row>
    <row r="67" spans="1:18" x14ac:dyDescent="0.25">
      <c r="A67" s="315"/>
      <c r="B67" s="315"/>
      <c r="C67" s="315"/>
      <c r="D67" s="315"/>
      <c r="E67" s="315"/>
      <c r="F67" s="315"/>
      <c r="G67" s="315"/>
      <c r="H67" s="315"/>
      <c r="I67" s="315"/>
      <c r="J67" s="315"/>
      <c r="K67" s="315"/>
      <c r="L67" s="315"/>
      <c r="M67" s="315"/>
      <c r="N67" s="315"/>
      <c r="O67" s="315"/>
      <c r="P67" s="315"/>
      <c r="Q67" s="315"/>
      <c r="R67" s="315"/>
    </row>
    <row r="68" spans="1:18" x14ac:dyDescent="0.25">
      <c r="A68" s="315"/>
      <c r="B68" s="315"/>
      <c r="C68" s="315"/>
      <c r="D68" s="315"/>
      <c r="E68" s="315"/>
      <c r="F68" s="315"/>
      <c r="G68" s="315"/>
      <c r="H68" s="315"/>
      <c r="I68" s="315"/>
      <c r="J68" s="315"/>
      <c r="K68" s="315"/>
      <c r="L68" s="315"/>
      <c r="M68" s="315"/>
      <c r="N68" s="315"/>
      <c r="O68" s="315"/>
      <c r="P68" s="315"/>
      <c r="Q68" s="315"/>
      <c r="R68" s="315"/>
    </row>
    <row r="69" spans="1:18" x14ac:dyDescent="0.25">
      <c r="A69" s="315"/>
      <c r="B69" s="315"/>
      <c r="C69" s="315"/>
      <c r="D69" s="315"/>
      <c r="E69" s="315"/>
      <c r="F69" s="315"/>
      <c r="G69" s="315"/>
      <c r="H69" s="315"/>
      <c r="I69" s="315"/>
      <c r="J69" s="315"/>
      <c r="K69" s="315"/>
      <c r="L69" s="315"/>
      <c r="M69" s="315"/>
      <c r="N69" s="315"/>
      <c r="O69" s="315"/>
      <c r="P69" s="315"/>
      <c r="Q69" s="315"/>
      <c r="R69" s="315"/>
    </row>
  </sheetData>
  <mergeCells count="5">
    <mergeCell ref="D1:F1"/>
    <mergeCell ref="A5:A6"/>
    <mergeCell ref="C5:G5"/>
    <mergeCell ref="H5:L5"/>
    <mergeCell ref="M5:Q5"/>
  </mergeCells>
  <pageMargins left="0.7" right="0.7" top="0.75" bottom="0.75" header="0.3" footer="0.3"/>
  <pageSetup paperSize="9" orientation="portrait" horizontalDpi="4294967293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72"/>
  <sheetViews>
    <sheetView view="pageBreakPreview" zoomScale="98" zoomScaleNormal="106" zoomScaleSheetLayoutView="98" workbookViewId="0">
      <selection sqref="A1:Q70"/>
    </sheetView>
  </sheetViews>
  <sheetFormatPr defaultColWidth="9.140625" defaultRowHeight="15" x14ac:dyDescent="0.25"/>
  <cols>
    <col min="1" max="1" width="7.42578125" style="174" customWidth="1"/>
    <col min="2" max="2" width="28.7109375" style="174" customWidth="1"/>
    <col min="3" max="4" width="10.42578125" style="174" customWidth="1"/>
    <col min="5" max="5" width="7.5703125" style="174" customWidth="1"/>
    <col min="6" max="6" width="10" style="174" customWidth="1"/>
    <col min="7" max="7" width="8.85546875" style="174" customWidth="1"/>
    <col min="8" max="8" width="9.85546875" style="174" customWidth="1"/>
    <col min="9" max="9" width="7.5703125" style="174" customWidth="1"/>
    <col min="10" max="10" width="7.7109375" style="174" customWidth="1"/>
    <col min="11" max="11" width="9.42578125" style="174" customWidth="1"/>
    <col min="12" max="12" width="8.42578125" style="174" customWidth="1"/>
    <col min="13" max="13" width="9.5703125" style="174" customWidth="1"/>
    <col min="14" max="14" width="9.42578125" style="174" customWidth="1"/>
    <col min="15" max="15" width="9.85546875" style="174" customWidth="1"/>
    <col min="16" max="17" width="10.5703125" style="174" customWidth="1"/>
    <col min="18" max="16384" width="9.140625" style="174"/>
  </cols>
  <sheetData>
    <row r="1" spans="1:17" ht="19.5" customHeight="1" x14ac:dyDescent="0.25">
      <c r="A1" s="171"/>
      <c r="B1" s="172" t="s">
        <v>232</v>
      </c>
      <c r="C1" s="173"/>
      <c r="D1" s="528"/>
      <c r="E1" s="528"/>
      <c r="F1" s="528"/>
      <c r="G1" s="171"/>
      <c r="H1" s="171"/>
      <c r="I1" s="171"/>
      <c r="J1" s="171"/>
      <c r="K1" s="171"/>
      <c r="L1" s="171"/>
      <c r="M1" s="171"/>
      <c r="N1" s="171"/>
      <c r="O1" s="171"/>
      <c r="P1" s="171"/>
      <c r="Q1" s="171"/>
    </row>
    <row r="2" spans="1:17" ht="15.75" x14ac:dyDescent="0.25">
      <c r="A2" s="171"/>
      <c r="B2" s="171"/>
      <c r="C2" s="171"/>
      <c r="D2" s="173"/>
      <c r="E2" s="173"/>
      <c r="F2" s="173"/>
      <c r="G2" s="173"/>
      <c r="H2" s="173"/>
      <c r="I2" s="173"/>
      <c r="J2" s="171"/>
      <c r="K2" s="171"/>
      <c r="L2" s="171"/>
      <c r="M2" s="171"/>
      <c r="N2" s="171"/>
      <c r="O2" s="171"/>
      <c r="P2" s="171"/>
      <c r="Q2" s="171"/>
    </row>
    <row r="3" spans="1:17" ht="15.75" x14ac:dyDescent="0.25">
      <c r="A3" s="171"/>
      <c r="B3" s="172"/>
      <c r="C3" s="171"/>
      <c r="D3" s="173"/>
      <c r="E3" s="173"/>
      <c r="F3" s="173"/>
      <c r="G3" s="173"/>
      <c r="H3" s="173"/>
      <c r="I3" s="173"/>
      <c r="J3" s="173"/>
      <c r="K3" s="173"/>
      <c r="L3" s="173"/>
      <c r="M3" s="173"/>
      <c r="N3" s="173"/>
      <c r="O3" s="173"/>
      <c r="P3" s="173"/>
      <c r="Q3" s="171"/>
    </row>
    <row r="4" spans="1:17" ht="15.75" x14ac:dyDescent="0.25">
      <c r="A4" s="171"/>
      <c r="B4" s="172" t="s">
        <v>212</v>
      </c>
      <c r="C4" s="171"/>
      <c r="D4" s="171"/>
      <c r="E4" s="171"/>
      <c r="F4" s="171"/>
      <c r="G4" s="171"/>
      <c r="H4" s="171"/>
      <c r="I4" s="171"/>
      <c r="J4" s="171"/>
      <c r="K4" s="171"/>
      <c r="L4" s="171"/>
      <c r="M4" s="171"/>
      <c r="N4" s="171"/>
      <c r="O4" s="171"/>
      <c r="P4" s="171"/>
      <c r="Q4" s="171"/>
    </row>
    <row r="5" spans="1:17" s="176" customFormat="1" ht="19.5" customHeight="1" x14ac:dyDescent="0.25">
      <c r="A5" s="529" t="s">
        <v>163</v>
      </c>
      <c r="B5" s="175"/>
      <c r="C5" s="531" t="s">
        <v>164</v>
      </c>
      <c r="D5" s="532"/>
      <c r="E5" s="532"/>
      <c r="F5" s="532"/>
      <c r="G5" s="533"/>
      <c r="H5" s="531" t="s">
        <v>165</v>
      </c>
      <c r="I5" s="532"/>
      <c r="J5" s="532"/>
      <c r="K5" s="532"/>
      <c r="L5" s="533"/>
      <c r="M5" s="531" t="s">
        <v>166</v>
      </c>
      <c r="N5" s="532"/>
      <c r="O5" s="532"/>
      <c r="P5" s="532"/>
      <c r="Q5" s="533"/>
    </row>
    <row r="6" spans="1:17" s="176" customFormat="1" ht="25.5" customHeight="1" x14ac:dyDescent="0.25">
      <c r="A6" s="530"/>
      <c r="B6" s="177" t="s">
        <v>167</v>
      </c>
      <c r="C6" s="178" t="s">
        <v>168</v>
      </c>
      <c r="D6" s="178" t="s">
        <v>169</v>
      </c>
      <c r="E6" s="178" t="s">
        <v>170</v>
      </c>
      <c r="F6" s="178" t="s">
        <v>171</v>
      </c>
      <c r="G6" s="178" t="s">
        <v>172</v>
      </c>
      <c r="H6" s="178" t="s">
        <v>168</v>
      </c>
      <c r="I6" s="178" t="s">
        <v>169</v>
      </c>
      <c r="J6" s="178" t="s">
        <v>170</v>
      </c>
      <c r="K6" s="178" t="s">
        <v>171</v>
      </c>
      <c r="L6" s="178" t="s">
        <v>172</v>
      </c>
      <c r="M6" s="178" t="s">
        <v>168</v>
      </c>
      <c r="N6" s="178" t="s">
        <v>169</v>
      </c>
      <c r="O6" s="178" t="s">
        <v>170</v>
      </c>
      <c r="P6" s="178" t="s">
        <v>171</v>
      </c>
      <c r="Q6" s="178" t="s">
        <v>172</v>
      </c>
    </row>
    <row r="7" spans="1:17" s="181" customFormat="1" ht="15.75" x14ac:dyDescent="0.25">
      <c r="A7" s="179">
        <v>1</v>
      </c>
      <c r="B7" s="179">
        <v>2</v>
      </c>
      <c r="C7" s="179">
        <v>3</v>
      </c>
      <c r="D7" s="179">
        <v>4</v>
      </c>
      <c r="E7" s="179">
        <v>5</v>
      </c>
      <c r="F7" s="179">
        <v>6</v>
      </c>
      <c r="G7" s="179">
        <v>7</v>
      </c>
      <c r="H7" s="179">
        <v>8</v>
      </c>
      <c r="I7" s="179">
        <v>9</v>
      </c>
      <c r="J7" s="179">
        <v>10</v>
      </c>
      <c r="K7" s="179">
        <v>11</v>
      </c>
      <c r="L7" s="179">
        <v>12</v>
      </c>
      <c r="M7" s="179">
        <v>13</v>
      </c>
      <c r="N7" s="179">
        <v>14</v>
      </c>
      <c r="O7" s="179">
        <v>15</v>
      </c>
      <c r="P7" s="179">
        <v>16</v>
      </c>
      <c r="Q7" s="180">
        <v>17</v>
      </c>
    </row>
    <row r="8" spans="1:17" ht="14.45" customHeight="1" x14ac:dyDescent="0.3">
      <c r="A8" s="182"/>
      <c r="B8" s="186" t="s">
        <v>152</v>
      </c>
      <c r="C8" s="184">
        <v>60</v>
      </c>
      <c r="D8" s="185">
        <v>1.55</v>
      </c>
      <c r="E8" s="185">
        <v>7</v>
      </c>
      <c r="F8" s="185">
        <v>3</v>
      </c>
      <c r="G8" s="185">
        <v>80</v>
      </c>
      <c r="H8" s="184">
        <v>80</v>
      </c>
      <c r="I8" s="185">
        <v>2.5</v>
      </c>
      <c r="J8" s="185">
        <v>9.32</v>
      </c>
      <c r="K8" s="185">
        <v>3.77</v>
      </c>
      <c r="L8" s="185">
        <v>107.75</v>
      </c>
      <c r="M8" s="184">
        <v>100</v>
      </c>
      <c r="N8" s="185">
        <v>2.81</v>
      </c>
      <c r="O8" s="185">
        <v>11.74</v>
      </c>
      <c r="P8" s="185">
        <v>4.7</v>
      </c>
      <c r="Q8" s="185">
        <v>144.33000000000001</v>
      </c>
    </row>
    <row r="9" spans="1:17" ht="14.45" customHeight="1" x14ac:dyDescent="0.25">
      <c r="A9" s="182"/>
      <c r="B9" s="186" t="s">
        <v>119</v>
      </c>
      <c r="C9" s="187">
        <v>200</v>
      </c>
      <c r="D9" s="188">
        <v>21.6</v>
      </c>
      <c r="E9" s="188">
        <v>6.1</v>
      </c>
      <c r="F9" s="188">
        <v>37</v>
      </c>
      <c r="G9" s="188">
        <v>322.2</v>
      </c>
      <c r="H9" s="187">
        <v>220</v>
      </c>
      <c r="I9" s="188">
        <v>24.8</v>
      </c>
      <c r="J9" s="188">
        <v>6.3</v>
      </c>
      <c r="K9" s="188">
        <v>41.1</v>
      </c>
      <c r="L9" s="188">
        <v>354.1</v>
      </c>
      <c r="M9" s="187">
        <v>250</v>
      </c>
      <c r="N9" s="188">
        <v>26.8</v>
      </c>
      <c r="O9" s="188">
        <v>8.4</v>
      </c>
      <c r="P9" s="188">
        <v>45.5</v>
      </c>
      <c r="Q9" s="188">
        <v>397.8</v>
      </c>
    </row>
    <row r="10" spans="1:17" ht="15" customHeight="1" x14ac:dyDescent="0.25">
      <c r="A10" s="182"/>
      <c r="B10" s="189" t="s">
        <v>68</v>
      </c>
      <c r="C10" s="190">
        <v>200</v>
      </c>
      <c r="D10" s="191">
        <v>0</v>
      </c>
      <c r="E10" s="191">
        <v>0</v>
      </c>
      <c r="F10" s="191">
        <v>3</v>
      </c>
      <c r="G10" s="191">
        <v>12</v>
      </c>
      <c r="H10" s="190">
        <v>200</v>
      </c>
      <c r="I10" s="191">
        <v>0</v>
      </c>
      <c r="J10" s="191">
        <v>0</v>
      </c>
      <c r="K10" s="191">
        <v>3</v>
      </c>
      <c r="L10" s="191">
        <v>12</v>
      </c>
      <c r="M10" s="190">
        <v>200</v>
      </c>
      <c r="N10" s="191">
        <v>0</v>
      </c>
      <c r="O10" s="191">
        <v>0</v>
      </c>
      <c r="P10" s="191">
        <v>3</v>
      </c>
      <c r="Q10" s="191">
        <v>12</v>
      </c>
    </row>
    <row r="11" spans="1:17" ht="15.75" x14ac:dyDescent="0.25">
      <c r="A11" s="182"/>
      <c r="B11" s="186" t="s">
        <v>173</v>
      </c>
      <c r="C11" s="187">
        <v>120</v>
      </c>
      <c r="D11" s="188">
        <v>0.3</v>
      </c>
      <c r="E11" s="188">
        <v>0.1</v>
      </c>
      <c r="F11" s="188">
        <v>13.2</v>
      </c>
      <c r="G11" s="188">
        <v>56</v>
      </c>
      <c r="H11" s="187">
        <v>120</v>
      </c>
      <c r="I11" s="188">
        <v>0.3</v>
      </c>
      <c r="J11" s="188">
        <v>0.1</v>
      </c>
      <c r="K11" s="188">
        <v>13.2</v>
      </c>
      <c r="L11" s="188">
        <v>56</v>
      </c>
      <c r="M11" s="187">
        <v>120</v>
      </c>
      <c r="N11" s="188">
        <v>0.3</v>
      </c>
      <c r="O11" s="188">
        <v>0.1</v>
      </c>
      <c r="P11" s="188">
        <v>13.2</v>
      </c>
      <c r="Q11" s="188">
        <v>56</v>
      </c>
    </row>
    <row r="12" spans="1:17" ht="31.5" x14ac:dyDescent="0.25">
      <c r="A12" s="186"/>
      <c r="B12" s="186" t="s">
        <v>174</v>
      </c>
      <c r="C12" s="192">
        <v>30</v>
      </c>
      <c r="D12" s="193">
        <v>2.2000000000000002</v>
      </c>
      <c r="E12" s="193">
        <v>0.3</v>
      </c>
      <c r="F12" s="193">
        <v>13.8</v>
      </c>
      <c r="G12" s="193">
        <v>67.5</v>
      </c>
      <c r="H12" s="192">
        <v>50</v>
      </c>
      <c r="I12" s="193">
        <v>3</v>
      </c>
      <c r="J12" s="193">
        <v>0.4</v>
      </c>
      <c r="K12" s="193">
        <v>18.3</v>
      </c>
      <c r="L12" s="193">
        <v>90</v>
      </c>
      <c r="M12" s="192">
        <v>50</v>
      </c>
      <c r="N12" s="193">
        <v>3</v>
      </c>
      <c r="O12" s="193">
        <v>0.4</v>
      </c>
      <c r="P12" s="193">
        <v>18.3</v>
      </c>
      <c r="Q12" s="193">
        <v>90</v>
      </c>
    </row>
    <row r="13" spans="1:17" ht="15.75" x14ac:dyDescent="0.25">
      <c r="A13" s="186"/>
      <c r="B13" s="194" t="s">
        <v>175</v>
      </c>
      <c r="C13" s="194">
        <f>SUM(C8:C12)</f>
        <v>610</v>
      </c>
      <c r="D13" s="194">
        <f t="shared" ref="D13:Q13" si="0">SUM(D8:D12)</f>
        <v>25.650000000000002</v>
      </c>
      <c r="E13" s="194">
        <f t="shared" si="0"/>
        <v>13.5</v>
      </c>
      <c r="F13" s="194">
        <f t="shared" si="0"/>
        <v>70</v>
      </c>
      <c r="G13" s="194">
        <f t="shared" si="0"/>
        <v>537.70000000000005</v>
      </c>
      <c r="H13" s="194">
        <f t="shared" si="0"/>
        <v>670</v>
      </c>
      <c r="I13" s="194">
        <f t="shared" si="0"/>
        <v>30.6</v>
      </c>
      <c r="J13" s="194">
        <f t="shared" si="0"/>
        <v>16.12</v>
      </c>
      <c r="K13" s="194">
        <f t="shared" si="0"/>
        <v>79.37</v>
      </c>
      <c r="L13" s="194">
        <f t="shared" si="0"/>
        <v>619.85</v>
      </c>
      <c r="M13" s="194">
        <f t="shared" si="0"/>
        <v>720</v>
      </c>
      <c r="N13" s="194">
        <f t="shared" si="0"/>
        <v>32.909999999999997</v>
      </c>
      <c r="O13" s="194">
        <f t="shared" si="0"/>
        <v>20.64</v>
      </c>
      <c r="P13" s="194">
        <f t="shared" si="0"/>
        <v>84.7</v>
      </c>
      <c r="Q13" s="194">
        <f t="shared" si="0"/>
        <v>700.13</v>
      </c>
    </row>
    <row r="14" spans="1:17" s="198" customFormat="1" ht="16.5" customHeight="1" x14ac:dyDescent="0.25">
      <c r="A14" s="195"/>
      <c r="B14" s="195" t="s">
        <v>176</v>
      </c>
      <c r="C14" s="196"/>
      <c r="D14" s="197">
        <v>0.15</v>
      </c>
      <c r="E14" s="197">
        <v>0.255</v>
      </c>
      <c r="F14" s="197">
        <f>F13*4/G13</f>
        <v>0.52073647015064162</v>
      </c>
      <c r="G14" s="197">
        <f>G13/2100</f>
        <v>0.25604761904761908</v>
      </c>
      <c r="H14" s="197"/>
      <c r="I14" s="197">
        <v>0.15</v>
      </c>
      <c r="J14" s="197">
        <v>0.24199999999999999</v>
      </c>
      <c r="K14" s="197">
        <v>0.59799999999999998</v>
      </c>
      <c r="L14" s="197">
        <f>L13/2400</f>
        <v>0.25827083333333334</v>
      </c>
      <c r="M14" s="197"/>
      <c r="N14" s="197">
        <v>0.15</v>
      </c>
      <c r="O14" s="197">
        <v>0.24199999999999999</v>
      </c>
      <c r="P14" s="197">
        <f>P13*4/Q13</f>
        <v>0.48391013097567598</v>
      </c>
      <c r="Q14" s="197">
        <f>Q13/2800</f>
        <v>0.25004642857142856</v>
      </c>
    </row>
    <row r="15" spans="1:17" s="198" customFormat="1" ht="16.5" customHeight="1" x14ac:dyDescent="0.25">
      <c r="A15" s="199"/>
      <c r="B15" s="199"/>
      <c r="C15" s="200"/>
      <c r="D15" s="201"/>
      <c r="E15" s="201"/>
      <c r="F15" s="201"/>
      <c r="G15" s="201"/>
      <c r="H15" s="200"/>
      <c r="I15" s="201"/>
      <c r="J15" s="201"/>
      <c r="K15" s="201"/>
      <c r="L15" s="201"/>
      <c r="M15" s="200"/>
      <c r="N15" s="201"/>
      <c r="O15" s="201"/>
      <c r="P15" s="201"/>
      <c r="Q15" s="202"/>
    </row>
    <row r="16" spans="1:17" ht="16.5" customHeight="1" x14ac:dyDescent="0.25">
      <c r="A16" s="203"/>
      <c r="B16" s="199"/>
      <c r="C16" s="204"/>
      <c r="D16" s="204"/>
      <c r="E16" s="204"/>
      <c r="F16" s="204"/>
      <c r="G16" s="204"/>
      <c r="H16" s="204"/>
      <c r="I16" s="201"/>
      <c r="J16" s="201"/>
      <c r="K16" s="201"/>
      <c r="L16" s="201"/>
      <c r="M16" s="204"/>
      <c r="N16" s="201"/>
      <c r="O16" s="201"/>
      <c r="P16" s="201"/>
      <c r="Q16" s="202"/>
    </row>
    <row r="17" spans="1:17" ht="15.75" x14ac:dyDescent="0.25">
      <c r="A17" s="203"/>
      <c r="B17" s="205" t="s">
        <v>177</v>
      </c>
      <c r="C17" s="204"/>
      <c r="D17" s="204"/>
      <c r="E17" s="204"/>
      <c r="F17" s="204"/>
      <c r="G17" s="200"/>
      <c r="H17" s="204"/>
      <c r="I17" s="204"/>
      <c r="J17" s="204"/>
      <c r="K17" s="204"/>
      <c r="L17" s="200"/>
      <c r="M17" s="204"/>
      <c r="N17" s="204"/>
      <c r="O17" s="204"/>
      <c r="P17" s="204"/>
      <c r="Q17" s="206"/>
    </row>
    <row r="18" spans="1:17" s="208" customFormat="1" ht="15.75" x14ac:dyDescent="0.25">
      <c r="A18" s="187">
        <v>1</v>
      </c>
      <c r="B18" s="187">
        <v>2</v>
      </c>
      <c r="C18" s="187">
        <v>3</v>
      </c>
      <c r="D18" s="187">
        <v>4</v>
      </c>
      <c r="E18" s="187">
        <v>5</v>
      </c>
      <c r="F18" s="187">
        <v>6</v>
      </c>
      <c r="G18" s="187">
        <v>7</v>
      </c>
      <c r="H18" s="187">
        <v>8</v>
      </c>
      <c r="I18" s="187">
        <v>9</v>
      </c>
      <c r="J18" s="187">
        <v>10</v>
      </c>
      <c r="K18" s="187">
        <v>11</v>
      </c>
      <c r="L18" s="187">
        <v>12</v>
      </c>
      <c r="M18" s="187">
        <v>13</v>
      </c>
      <c r="N18" s="187">
        <v>14</v>
      </c>
      <c r="O18" s="187">
        <v>15</v>
      </c>
      <c r="P18" s="187">
        <v>16</v>
      </c>
      <c r="Q18" s="207">
        <v>17</v>
      </c>
    </row>
    <row r="19" spans="1:17" ht="26.1" customHeight="1" x14ac:dyDescent="0.3">
      <c r="A19" s="182"/>
      <c r="B19" s="186" t="s">
        <v>122</v>
      </c>
      <c r="C19" s="184">
        <v>60</v>
      </c>
      <c r="D19" s="209">
        <v>0.5</v>
      </c>
      <c r="E19" s="209">
        <v>3.1</v>
      </c>
      <c r="F19" s="209">
        <v>2.4</v>
      </c>
      <c r="G19" s="209">
        <v>39.299999999999997</v>
      </c>
      <c r="H19" s="184">
        <v>80</v>
      </c>
      <c r="I19" s="209">
        <v>0.7</v>
      </c>
      <c r="J19" s="209">
        <v>3.1</v>
      </c>
      <c r="K19" s="209">
        <v>3.2</v>
      </c>
      <c r="L19" s="209">
        <v>43.6</v>
      </c>
      <c r="M19" s="184">
        <v>100</v>
      </c>
      <c r="N19" s="209">
        <v>0.9</v>
      </c>
      <c r="O19" s="209">
        <v>5.0999999999999996</v>
      </c>
      <c r="P19" s="209">
        <v>4.2</v>
      </c>
      <c r="Q19" s="209">
        <v>66.3</v>
      </c>
    </row>
    <row r="20" spans="1:17" ht="33.6" customHeight="1" x14ac:dyDescent="0.3">
      <c r="A20" s="186"/>
      <c r="B20" s="186" t="s">
        <v>178</v>
      </c>
      <c r="C20" s="210">
        <v>70</v>
      </c>
      <c r="D20" s="185">
        <v>18.829999999999998</v>
      </c>
      <c r="E20" s="185">
        <v>3.04</v>
      </c>
      <c r="F20" s="185">
        <v>3.76</v>
      </c>
      <c r="G20" s="185">
        <v>118.63</v>
      </c>
      <c r="H20" s="210">
        <v>90</v>
      </c>
      <c r="I20" s="185">
        <v>21.49</v>
      </c>
      <c r="J20" s="185">
        <v>4.17</v>
      </c>
      <c r="K20" s="185">
        <v>6.38</v>
      </c>
      <c r="L20" s="185">
        <v>150.19</v>
      </c>
      <c r="M20" s="210">
        <v>100</v>
      </c>
      <c r="N20" s="185">
        <v>23.96</v>
      </c>
      <c r="O20" s="185">
        <v>4.28</v>
      </c>
      <c r="P20" s="185">
        <v>7.97</v>
      </c>
      <c r="Q20" s="185">
        <v>167.65</v>
      </c>
    </row>
    <row r="21" spans="1:17" ht="34.5" customHeight="1" x14ac:dyDescent="0.25">
      <c r="A21" s="186"/>
      <c r="B21" s="186" t="s">
        <v>179</v>
      </c>
      <c r="C21" s="187">
        <v>30</v>
      </c>
      <c r="D21" s="188">
        <v>2.2000000000000002</v>
      </c>
      <c r="E21" s="188">
        <v>0.3</v>
      </c>
      <c r="F21" s="188">
        <v>13.8</v>
      </c>
      <c r="G21" s="188">
        <v>67.5</v>
      </c>
      <c r="H21" s="187">
        <v>50</v>
      </c>
      <c r="I21" s="188">
        <v>3</v>
      </c>
      <c r="J21" s="188">
        <v>0.4</v>
      </c>
      <c r="K21" s="188">
        <v>18.3</v>
      </c>
      <c r="L21" s="188">
        <v>90</v>
      </c>
      <c r="M21" s="187">
        <v>50</v>
      </c>
      <c r="N21" s="188">
        <v>3</v>
      </c>
      <c r="O21" s="188">
        <v>0.4</v>
      </c>
      <c r="P21" s="188">
        <v>18.3</v>
      </c>
      <c r="Q21" s="188">
        <v>90</v>
      </c>
    </row>
    <row r="22" spans="1:17" ht="25.5" customHeight="1" x14ac:dyDescent="0.3">
      <c r="A22" s="186"/>
      <c r="B22" s="186" t="s">
        <v>180</v>
      </c>
      <c r="C22" s="211">
        <v>20</v>
      </c>
      <c r="D22" s="185">
        <v>0.5</v>
      </c>
      <c r="E22" s="185">
        <v>3.7</v>
      </c>
      <c r="F22" s="185">
        <v>1.8</v>
      </c>
      <c r="G22" s="185">
        <v>42.1</v>
      </c>
      <c r="H22" s="212">
        <v>20</v>
      </c>
      <c r="I22" s="185">
        <v>0.5</v>
      </c>
      <c r="J22" s="185">
        <v>3.7</v>
      </c>
      <c r="K22" s="185">
        <v>1.8</v>
      </c>
      <c r="L22" s="185">
        <v>42.1</v>
      </c>
      <c r="M22" s="212">
        <v>20</v>
      </c>
      <c r="N22" s="185">
        <v>0.5</v>
      </c>
      <c r="O22" s="185">
        <v>3.7</v>
      </c>
      <c r="P22" s="185">
        <v>1.8</v>
      </c>
      <c r="Q22" s="185">
        <v>42.1</v>
      </c>
    </row>
    <row r="23" spans="1:17" ht="30" customHeight="1" x14ac:dyDescent="0.25">
      <c r="A23" s="186"/>
      <c r="B23" s="186" t="s">
        <v>43</v>
      </c>
      <c r="C23" s="213">
        <v>200</v>
      </c>
      <c r="D23" s="214">
        <v>0.3</v>
      </c>
      <c r="E23" s="214">
        <v>0.4</v>
      </c>
      <c r="F23" s="214">
        <v>15.6</v>
      </c>
      <c r="G23" s="214">
        <v>68.5</v>
      </c>
      <c r="H23" s="213">
        <v>200</v>
      </c>
      <c r="I23" s="214">
        <v>0.3</v>
      </c>
      <c r="J23" s="214">
        <v>0.4</v>
      </c>
      <c r="K23" s="214">
        <v>15.6</v>
      </c>
      <c r="L23" s="214">
        <v>68.5</v>
      </c>
      <c r="M23" s="213">
        <v>200</v>
      </c>
      <c r="N23" s="214">
        <v>0.3</v>
      </c>
      <c r="O23" s="214">
        <v>0.4</v>
      </c>
      <c r="P23" s="214">
        <v>15.6</v>
      </c>
      <c r="Q23" s="214">
        <v>68.5</v>
      </c>
    </row>
    <row r="24" spans="1:17" ht="24.6" customHeight="1" x14ac:dyDescent="0.25">
      <c r="A24" s="186"/>
      <c r="B24" s="215" t="s">
        <v>181</v>
      </c>
      <c r="C24" s="216">
        <v>130</v>
      </c>
      <c r="D24" s="217">
        <v>5.68</v>
      </c>
      <c r="E24" s="218">
        <v>5.73</v>
      </c>
      <c r="F24" s="218">
        <v>28.71</v>
      </c>
      <c r="G24" s="218">
        <v>205.41</v>
      </c>
      <c r="H24" s="216">
        <v>150</v>
      </c>
      <c r="I24" s="217">
        <v>6.55</v>
      </c>
      <c r="J24" s="218">
        <v>5.97</v>
      </c>
      <c r="K24" s="218">
        <v>33.08</v>
      </c>
      <c r="L24" s="218">
        <v>231.03</v>
      </c>
      <c r="M24" s="216">
        <v>180</v>
      </c>
      <c r="N24" s="217">
        <v>7.77</v>
      </c>
      <c r="O24" s="218">
        <v>6.31</v>
      </c>
      <c r="P24" s="218">
        <v>39.32</v>
      </c>
      <c r="Q24" s="218">
        <v>267.63</v>
      </c>
    </row>
    <row r="25" spans="1:17" ht="14.85" customHeight="1" x14ac:dyDescent="0.25">
      <c r="A25" s="186"/>
      <c r="B25" s="194" t="s">
        <v>175</v>
      </c>
      <c r="C25" s="192">
        <f>SUM(C19:C24)</f>
        <v>510</v>
      </c>
      <c r="D25" s="192">
        <f t="shared" ref="D25:Q25" si="1">SUM(D19:D24)</f>
        <v>28.009999999999998</v>
      </c>
      <c r="E25" s="192">
        <f t="shared" si="1"/>
        <v>16.270000000000003</v>
      </c>
      <c r="F25" s="192">
        <f t="shared" si="1"/>
        <v>66.069999999999993</v>
      </c>
      <c r="G25" s="192">
        <f t="shared" si="1"/>
        <v>541.44000000000005</v>
      </c>
      <c r="H25" s="192">
        <f t="shared" si="1"/>
        <v>590</v>
      </c>
      <c r="I25" s="192">
        <f t="shared" si="1"/>
        <v>32.54</v>
      </c>
      <c r="J25" s="192">
        <f t="shared" si="1"/>
        <v>17.740000000000002</v>
      </c>
      <c r="K25" s="192">
        <f t="shared" si="1"/>
        <v>78.36</v>
      </c>
      <c r="L25" s="192">
        <f t="shared" si="1"/>
        <v>625.41999999999996</v>
      </c>
      <c r="M25" s="192">
        <f t="shared" si="1"/>
        <v>650</v>
      </c>
      <c r="N25" s="192">
        <f t="shared" si="1"/>
        <v>36.43</v>
      </c>
      <c r="O25" s="192">
        <f t="shared" si="1"/>
        <v>20.190000000000001</v>
      </c>
      <c r="P25" s="192">
        <f t="shared" si="1"/>
        <v>87.19</v>
      </c>
      <c r="Q25" s="192">
        <f t="shared" si="1"/>
        <v>702.18000000000006</v>
      </c>
    </row>
    <row r="26" spans="1:17" s="198" customFormat="1" ht="15.75" x14ac:dyDescent="0.25">
      <c r="A26" s="195"/>
      <c r="B26" s="195" t="s">
        <v>176</v>
      </c>
      <c r="C26" s="195"/>
      <c r="D26" s="197">
        <v>0.12</v>
      </c>
      <c r="E26" s="197">
        <v>0.31</v>
      </c>
      <c r="F26" s="197">
        <v>0.56999999999999995</v>
      </c>
      <c r="G26" s="197">
        <f>G25/2100</f>
        <v>0.25782857142857146</v>
      </c>
      <c r="H26" s="195"/>
      <c r="I26" s="197">
        <v>0.13</v>
      </c>
      <c r="J26" s="197">
        <v>0.3</v>
      </c>
      <c r="K26" s="197">
        <v>0.56999999999999995</v>
      </c>
      <c r="L26" s="197">
        <f>L25/2400</f>
        <v>0.26059166666666667</v>
      </c>
      <c r="M26" s="195"/>
      <c r="N26" s="197">
        <v>0.12</v>
      </c>
      <c r="O26" s="197">
        <v>0.3</v>
      </c>
      <c r="P26" s="197">
        <v>0.57999999999999996</v>
      </c>
      <c r="Q26" s="197">
        <f>Q25/2800</f>
        <v>0.25077857142857146</v>
      </c>
    </row>
    <row r="27" spans="1:17" s="198" customFormat="1" ht="15.75" x14ac:dyDescent="0.25">
      <c r="A27" s="199"/>
      <c r="B27" s="199"/>
      <c r="C27" s="199"/>
      <c r="D27" s="201"/>
      <c r="E27" s="201"/>
      <c r="F27" s="201"/>
      <c r="G27" s="201"/>
      <c r="H27" s="199"/>
      <c r="I27" s="201"/>
      <c r="J27" s="201"/>
      <c r="K27" s="201"/>
      <c r="L27" s="201"/>
      <c r="M27" s="199"/>
      <c r="N27" s="201"/>
      <c r="O27" s="201"/>
      <c r="P27" s="201"/>
      <c r="Q27" s="202"/>
    </row>
    <row r="28" spans="1:17" s="198" customFormat="1" ht="15.75" x14ac:dyDescent="0.25">
      <c r="A28" s="199"/>
      <c r="B28" s="199"/>
      <c r="C28" s="203"/>
      <c r="D28" s="203"/>
      <c r="E28" s="203"/>
      <c r="F28" s="203"/>
      <c r="G28" s="203"/>
      <c r="H28" s="203"/>
      <c r="I28" s="201"/>
      <c r="J28" s="201"/>
      <c r="K28" s="201"/>
      <c r="L28" s="201"/>
      <c r="M28" s="199"/>
      <c r="N28" s="201"/>
      <c r="O28" s="201"/>
      <c r="P28" s="201"/>
      <c r="Q28" s="202"/>
    </row>
    <row r="29" spans="1:17" ht="15.75" x14ac:dyDescent="0.25">
      <c r="A29" s="203"/>
      <c r="B29" s="205" t="s">
        <v>182</v>
      </c>
      <c r="C29" s="203"/>
      <c r="D29" s="203"/>
      <c r="E29" s="203"/>
      <c r="F29" s="203"/>
      <c r="G29" s="203"/>
      <c r="H29" s="203"/>
      <c r="I29" s="203"/>
      <c r="J29" s="203"/>
      <c r="K29" s="203"/>
      <c r="L29" s="203"/>
      <c r="M29" s="203"/>
      <c r="N29" s="203"/>
      <c r="O29" s="203"/>
      <c r="P29" s="203"/>
      <c r="Q29" s="171"/>
    </row>
    <row r="30" spans="1:17" s="208" customFormat="1" ht="15.75" x14ac:dyDescent="0.25">
      <c r="A30" s="187">
        <v>1</v>
      </c>
      <c r="B30" s="187">
        <v>2</v>
      </c>
      <c r="C30" s="187">
        <v>3</v>
      </c>
      <c r="D30" s="221">
        <v>4</v>
      </c>
      <c r="E30" s="221">
        <v>5</v>
      </c>
      <c r="F30" s="221">
        <v>6</v>
      </c>
      <c r="G30" s="221">
        <v>7</v>
      </c>
      <c r="H30" s="221">
        <v>8</v>
      </c>
      <c r="I30" s="221">
        <v>9</v>
      </c>
      <c r="J30" s="221">
        <v>10</v>
      </c>
      <c r="K30" s="221">
        <v>11</v>
      </c>
      <c r="L30" s="221">
        <v>12</v>
      </c>
      <c r="M30" s="221">
        <v>13</v>
      </c>
      <c r="N30" s="221">
        <v>14</v>
      </c>
      <c r="O30" s="221">
        <v>15</v>
      </c>
      <c r="P30" s="221">
        <v>16</v>
      </c>
      <c r="Q30" s="222">
        <v>17</v>
      </c>
    </row>
    <row r="31" spans="1:17" ht="18.75" x14ac:dyDescent="0.25">
      <c r="A31" s="182"/>
      <c r="B31" s="186" t="s">
        <v>183</v>
      </c>
      <c r="C31" s="213">
        <v>70</v>
      </c>
      <c r="D31" s="223">
        <v>17.100000000000001</v>
      </c>
      <c r="E31" s="223">
        <v>2.2999999999999998</v>
      </c>
      <c r="F31" s="223">
        <v>1.2</v>
      </c>
      <c r="G31" s="223">
        <v>102.3</v>
      </c>
      <c r="H31" s="224">
        <v>90</v>
      </c>
      <c r="I31" s="223">
        <v>18.100000000000001</v>
      </c>
      <c r="J31" s="223">
        <v>2.6</v>
      </c>
      <c r="K31" s="223">
        <v>1.3</v>
      </c>
      <c r="L31" s="223">
        <v>106.3</v>
      </c>
      <c r="M31" s="224">
        <v>100</v>
      </c>
      <c r="N31" s="223">
        <v>18.2</v>
      </c>
      <c r="O31" s="223">
        <v>2.8</v>
      </c>
      <c r="P31" s="223">
        <v>2.2999999999999998</v>
      </c>
      <c r="Q31" s="223">
        <v>108.8</v>
      </c>
    </row>
    <row r="32" spans="1:17" ht="15.75" x14ac:dyDescent="0.25">
      <c r="A32" s="182"/>
      <c r="B32" s="186" t="s">
        <v>148</v>
      </c>
      <c r="C32" s="187">
        <v>130</v>
      </c>
      <c r="D32" s="188">
        <v>3</v>
      </c>
      <c r="E32" s="188">
        <v>2.8</v>
      </c>
      <c r="F32" s="188">
        <v>24.02</v>
      </c>
      <c r="G32" s="188">
        <v>140.12</v>
      </c>
      <c r="H32" s="187">
        <v>150</v>
      </c>
      <c r="I32" s="188">
        <v>3.7</v>
      </c>
      <c r="J32" s="188">
        <v>4.4000000000000004</v>
      </c>
      <c r="K32" s="188">
        <v>30</v>
      </c>
      <c r="L32" s="188">
        <v>182.5</v>
      </c>
      <c r="M32" s="187">
        <v>180</v>
      </c>
      <c r="N32" s="188">
        <v>4.4000000000000004</v>
      </c>
      <c r="O32" s="188">
        <v>5.9</v>
      </c>
      <c r="P32" s="188">
        <v>35.200000000000003</v>
      </c>
      <c r="Q32" s="188">
        <v>221.4</v>
      </c>
    </row>
    <row r="33" spans="1:17" ht="18.75" x14ac:dyDescent="0.3">
      <c r="A33" s="186"/>
      <c r="B33" s="186" t="s">
        <v>54</v>
      </c>
      <c r="C33" s="210">
        <v>200</v>
      </c>
      <c r="D33" s="185">
        <v>7.7</v>
      </c>
      <c r="E33" s="185">
        <v>4.3</v>
      </c>
      <c r="F33" s="185">
        <v>12.9</v>
      </c>
      <c r="G33" s="185">
        <v>240.3</v>
      </c>
      <c r="H33" s="210">
        <v>200</v>
      </c>
      <c r="I33" s="225">
        <v>7.7</v>
      </c>
      <c r="J33" s="185">
        <v>4.3</v>
      </c>
      <c r="K33" s="185">
        <v>12.9</v>
      </c>
      <c r="L33" s="185">
        <v>240.3</v>
      </c>
      <c r="M33" s="210">
        <v>200</v>
      </c>
      <c r="N33" s="185">
        <v>7.7</v>
      </c>
      <c r="O33" s="185">
        <v>4.3</v>
      </c>
      <c r="P33" s="185">
        <v>12.9</v>
      </c>
      <c r="Q33" s="185">
        <v>240.3</v>
      </c>
    </row>
    <row r="34" spans="1:17" ht="15.75" x14ac:dyDescent="0.25">
      <c r="A34" s="182"/>
      <c r="B34" s="186" t="s">
        <v>173</v>
      </c>
      <c r="C34" s="226">
        <v>120</v>
      </c>
      <c r="D34" s="188">
        <v>0.3</v>
      </c>
      <c r="E34" s="188">
        <v>0.1</v>
      </c>
      <c r="F34" s="188">
        <v>13.2</v>
      </c>
      <c r="G34" s="188">
        <v>56</v>
      </c>
      <c r="H34" s="227">
        <v>120</v>
      </c>
      <c r="I34" s="228">
        <v>0.3</v>
      </c>
      <c r="J34" s="228">
        <v>0.1</v>
      </c>
      <c r="K34" s="228">
        <v>13.2</v>
      </c>
      <c r="L34" s="228">
        <v>56</v>
      </c>
      <c r="M34" s="187">
        <v>120</v>
      </c>
      <c r="N34" s="228">
        <v>0.3</v>
      </c>
      <c r="O34" s="228">
        <v>0.1</v>
      </c>
      <c r="P34" s="228">
        <v>13.2</v>
      </c>
      <c r="Q34" s="228">
        <v>56</v>
      </c>
    </row>
    <row r="35" spans="1:17" ht="31.5" x14ac:dyDescent="0.25">
      <c r="A35" s="186"/>
      <c r="B35" s="186" t="s">
        <v>174</v>
      </c>
      <c r="C35" s="187">
        <v>30</v>
      </c>
      <c r="D35" s="188">
        <v>2.2000000000000002</v>
      </c>
      <c r="E35" s="188">
        <v>0.3</v>
      </c>
      <c r="F35" s="188">
        <v>13.8</v>
      </c>
      <c r="G35" s="188">
        <v>67.5</v>
      </c>
      <c r="H35" s="187">
        <v>50</v>
      </c>
      <c r="I35" s="188">
        <v>3</v>
      </c>
      <c r="J35" s="188">
        <v>0.4</v>
      </c>
      <c r="K35" s="188">
        <v>18.3</v>
      </c>
      <c r="L35" s="188">
        <v>90</v>
      </c>
      <c r="M35" s="187">
        <v>50</v>
      </c>
      <c r="N35" s="188">
        <v>3</v>
      </c>
      <c r="O35" s="188">
        <v>0.4</v>
      </c>
      <c r="P35" s="188">
        <v>18.3</v>
      </c>
      <c r="Q35" s="188">
        <v>90</v>
      </c>
    </row>
    <row r="36" spans="1:17" ht="15.75" x14ac:dyDescent="0.25">
      <c r="A36" s="186"/>
      <c r="B36" s="194" t="s">
        <v>175</v>
      </c>
      <c r="C36" s="194">
        <f>SUM(C31:C35)</f>
        <v>550</v>
      </c>
      <c r="D36" s="194">
        <f t="shared" ref="D36:Q36" si="2">SUM(D31:D35)</f>
        <v>30.3</v>
      </c>
      <c r="E36" s="194">
        <f t="shared" si="2"/>
        <v>9.7999999999999989</v>
      </c>
      <c r="F36" s="194">
        <f t="shared" si="2"/>
        <v>65.11999999999999</v>
      </c>
      <c r="G36" s="194">
        <f t="shared" si="2"/>
        <v>606.22</v>
      </c>
      <c r="H36" s="194">
        <f t="shared" si="2"/>
        <v>610</v>
      </c>
      <c r="I36" s="194">
        <f t="shared" si="2"/>
        <v>32.799999999999997</v>
      </c>
      <c r="J36" s="194">
        <f t="shared" si="2"/>
        <v>11.8</v>
      </c>
      <c r="K36" s="194">
        <f t="shared" si="2"/>
        <v>75.7</v>
      </c>
      <c r="L36" s="194">
        <f t="shared" si="2"/>
        <v>675.1</v>
      </c>
      <c r="M36" s="194">
        <f t="shared" si="2"/>
        <v>650</v>
      </c>
      <c r="N36" s="194">
        <f t="shared" si="2"/>
        <v>33.6</v>
      </c>
      <c r="O36" s="194">
        <f t="shared" si="2"/>
        <v>13.5</v>
      </c>
      <c r="P36" s="194">
        <f t="shared" si="2"/>
        <v>81.899999999999991</v>
      </c>
      <c r="Q36" s="194">
        <f t="shared" si="2"/>
        <v>716.5</v>
      </c>
    </row>
    <row r="37" spans="1:17" s="198" customFormat="1" ht="15.75" x14ac:dyDescent="0.25">
      <c r="A37" s="195"/>
      <c r="B37" s="195" t="s">
        <v>176</v>
      </c>
      <c r="C37" s="195"/>
      <c r="D37" s="197">
        <f>D36*4/G36</f>
        <v>0.19992741908877965</v>
      </c>
      <c r="E37" s="197">
        <f>E36*9/G36</f>
        <v>0.14549173567351784</v>
      </c>
      <c r="F37" s="197">
        <f>F36*4/G36</f>
        <v>0.42967899442446628</v>
      </c>
      <c r="G37" s="197">
        <f>G36/2100</f>
        <v>0.28867619047619048</v>
      </c>
      <c r="H37" s="195"/>
      <c r="I37" s="197">
        <v>0.14000000000000001</v>
      </c>
      <c r="J37" s="197">
        <v>0.28000000000000003</v>
      </c>
      <c r="K37" s="197">
        <v>0.57999999999999996</v>
      </c>
      <c r="L37" s="197">
        <f>L36/2400</f>
        <v>0.28129166666666666</v>
      </c>
      <c r="M37" s="195"/>
      <c r="N37" s="197">
        <v>0.14000000000000001</v>
      </c>
      <c r="O37" s="197">
        <v>0.28999999999999998</v>
      </c>
      <c r="P37" s="197">
        <v>0.56999999999999995</v>
      </c>
      <c r="Q37" s="197">
        <f>Q36/2800</f>
        <v>0.25589285714285714</v>
      </c>
    </row>
    <row r="38" spans="1:17" s="198" customFormat="1" ht="15.75" x14ac:dyDescent="0.25">
      <c r="A38" s="199"/>
      <c r="B38" s="199"/>
      <c r="C38" s="200"/>
      <c r="D38" s="201"/>
      <c r="E38" s="201"/>
      <c r="F38" s="201"/>
      <c r="G38" s="201"/>
      <c r="H38" s="200"/>
      <c r="I38" s="201"/>
      <c r="J38" s="201"/>
      <c r="K38" s="201"/>
      <c r="L38" s="201"/>
      <c r="M38" s="200"/>
      <c r="N38" s="201"/>
      <c r="O38" s="201"/>
      <c r="P38" s="201"/>
      <c r="Q38" s="202"/>
    </row>
    <row r="39" spans="1:17" s="198" customFormat="1" ht="15.75" x14ac:dyDescent="0.25">
      <c r="A39" s="199"/>
      <c r="B39" s="199"/>
      <c r="C39" s="200"/>
      <c r="D39" s="201"/>
      <c r="E39" s="201"/>
      <c r="F39" s="201"/>
      <c r="G39" s="201"/>
      <c r="H39" s="200"/>
      <c r="I39" s="201"/>
      <c r="J39" s="201"/>
      <c r="K39" s="201"/>
      <c r="L39" s="201"/>
      <c r="M39" s="200"/>
      <c r="N39" s="201"/>
      <c r="O39" s="201"/>
      <c r="P39" s="201"/>
      <c r="Q39" s="202"/>
    </row>
    <row r="40" spans="1:17" ht="15.75" x14ac:dyDescent="0.25">
      <c r="A40" s="203"/>
      <c r="B40" s="205" t="s">
        <v>184</v>
      </c>
      <c r="C40" s="204"/>
      <c r="D40" s="204"/>
      <c r="E40" s="204"/>
      <c r="F40" s="204"/>
      <c r="G40" s="204"/>
      <c r="H40" s="204"/>
      <c r="I40" s="204"/>
      <c r="J40" s="204"/>
      <c r="K40" s="204"/>
      <c r="L40" s="204"/>
      <c r="M40" s="204"/>
      <c r="N40" s="204"/>
      <c r="O40" s="204"/>
      <c r="P40" s="204"/>
      <c r="Q40" s="229"/>
    </row>
    <row r="41" spans="1:17" s="208" customFormat="1" ht="15.75" x14ac:dyDescent="0.25">
      <c r="A41" s="187">
        <v>1</v>
      </c>
      <c r="B41" s="187">
        <v>2</v>
      </c>
      <c r="C41" s="187">
        <v>3</v>
      </c>
      <c r="D41" s="187">
        <v>4</v>
      </c>
      <c r="E41" s="187">
        <v>5</v>
      </c>
      <c r="F41" s="187">
        <v>6</v>
      </c>
      <c r="G41" s="187">
        <v>7</v>
      </c>
      <c r="H41" s="187">
        <v>8</v>
      </c>
      <c r="I41" s="187">
        <v>9</v>
      </c>
      <c r="J41" s="187">
        <v>10</v>
      </c>
      <c r="K41" s="187">
        <v>11</v>
      </c>
      <c r="L41" s="187">
        <v>12</v>
      </c>
      <c r="M41" s="187">
        <v>13</v>
      </c>
      <c r="N41" s="187">
        <v>14</v>
      </c>
      <c r="O41" s="187">
        <v>15</v>
      </c>
      <c r="P41" s="187">
        <v>16</v>
      </c>
      <c r="Q41" s="207">
        <v>17</v>
      </c>
    </row>
    <row r="42" spans="1:17" ht="31.5" x14ac:dyDescent="0.25">
      <c r="A42" s="182"/>
      <c r="B42" s="186" t="s">
        <v>73</v>
      </c>
      <c r="C42" s="192">
        <v>130</v>
      </c>
      <c r="D42" s="193">
        <v>2.4</v>
      </c>
      <c r="E42" s="193">
        <v>4.7</v>
      </c>
      <c r="F42" s="193">
        <v>12.6</v>
      </c>
      <c r="G42" s="193">
        <v>161.80000000000001</v>
      </c>
      <c r="H42" s="192">
        <v>150</v>
      </c>
      <c r="I42" s="193">
        <v>2.7</v>
      </c>
      <c r="J42" s="193">
        <v>7.3</v>
      </c>
      <c r="K42" s="193">
        <v>14.5</v>
      </c>
      <c r="L42" s="193">
        <v>200.8</v>
      </c>
      <c r="M42" s="192">
        <v>180</v>
      </c>
      <c r="N42" s="193">
        <v>3.1</v>
      </c>
      <c r="O42" s="193">
        <v>6.5</v>
      </c>
      <c r="P42" s="193">
        <v>16.7</v>
      </c>
      <c r="Q42" s="193">
        <v>261.8</v>
      </c>
    </row>
    <row r="43" spans="1:17" ht="18.75" x14ac:dyDescent="0.3">
      <c r="A43" s="182"/>
      <c r="B43" s="186" t="s">
        <v>185</v>
      </c>
      <c r="C43" s="184">
        <v>70</v>
      </c>
      <c r="D43" s="209">
        <v>11.4</v>
      </c>
      <c r="E43" s="209">
        <v>1.3</v>
      </c>
      <c r="F43" s="209">
        <v>9.8000000000000007</v>
      </c>
      <c r="G43" s="209">
        <v>210.9</v>
      </c>
      <c r="H43" s="184">
        <v>90</v>
      </c>
      <c r="I43" s="209">
        <v>15.5</v>
      </c>
      <c r="J43" s="209">
        <v>1.3</v>
      </c>
      <c r="K43" s="209">
        <v>11.5</v>
      </c>
      <c r="L43" s="209">
        <v>240.2</v>
      </c>
      <c r="M43" s="184">
        <v>100</v>
      </c>
      <c r="N43" s="209">
        <v>17.100000000000001</v>
      </c>
      <c r="O43" s="209">
        <v>2</v>
      </c>
      <c r="P43" s="209">
        <v>15.1</v>
      </c>
      <c r="Q43" s="209">
        <v>299.39999999999998</v>
      </c>
    </row>
    <row r="44" spans="1:17" ht="18.75" x14ac:dyDescent="0.3">
      <c r="A44" s="182"/>
      <c r="B44" s="186" t="s">
        <v>74</v>
      </c>
      <c r="C44" s="210">
        <v>20</v>
      </c>
      <c r="D44" s="185">
        <v>0.76</v>
      </c>
      <c r="E44" s="185">
        <v>1.9</v>
      </c>
      <c r="F44" s="185">
        <v>2.37</v>
      </c>
      <c r="G44" s="185">
        <v>50.72</v>
      </c>
      <c r="H44" s="210">
        <v>20</v>
      </c>
      <c r="I44" s="185">
        <v>0.76</v>
      </c>
      <c r="J44" s="185">
        <v>1.9</v>
      </c>
      <c r="K44" s="185">
        <v>2.37</v>
      </c>
      <c r="L44" s="185">
        <v>50.72</v>
      </c>
      <c r="M44" s="210">
        <v>20</v>
      </c>
      <c r="N44" s="185">
        <v>0.76</v>
      </c>
      <c r="O44" s="185">
        <v>1.9</v>
      </c>
      <c r="P44" s="185">
        <v>2.37</v>
      </c>
      <c r="Q44" s="185">
        <v>50.72</v>
      </c>
    </row>
    <row r="45" spans="1:17" ht="31.5" x14ac:dyDescent="0.25">
      <c r="A45" s="182"/>
      <c r="B45" s="186" t="s">
        <v>186</v>
      </c>
      <c r="C45" s="230">
        <v>20</v>
      </c>
      <c r="D45" s="231">
        <v>0.7</v>
      </c>
      <c r="E45" s="231">
        <v>0</v>
      </c>
      <c r="F45" s="231">
        <v>3.1</v>
      </c>
      <c r="G45" s="231">
        <v>25</v>
      </c>
      <c r="H45" s="230">
        <v>25</v>
      </c>
      <c r="I45" s="231">
        <v>0.8</v>
      </c>
      <c r="J45" s="231">
        <v>0</v>
      </c>
      <c r="K45" s="231">
        <v>4.0999999999999996</v>
      </c>
      <c r="L45" s="231">
        <v>28</v>
      </c>
      <c r="M45" s="230">
        <v>30</v>
      </c>
      <c r="N45" s="231">
        <v>0.9</v>
      </c>
      <c r="O45" s="231">
        <v>0</v>
      </c>
      <c r="P45" s="231">
        <v>5.0999999999999996</v>
      </c>
      <c r="Q45" s="231">
        <v>30</v>
      </c>
    </row>
    <row r="46" spans="1:17" ht="18.75" x14ac:dyDescent="0.25">
      <c r="A46" s="232"/>
      <c r="B46" s="186" t="s">
        <v>98</v>
      </c>
      <c r="C46" s="216">
        <v>200</v>
      </c>
      <c r="D46" s="233">
        <v>0.1</v>
      </c>
      <c r="E46" s="233">
        <v>0.1</v>
      </c>
      <c r="F46" s="233">
        <v>8.1999999999999993</v>
      </c>
      <c r="G46" s="233">
        <v>35.200000000000003</v>
      </c>
      <c r="H46" s="216">
        <v>200</v>
      </c>
      <c r="I46" s="233">
        <v>0.1</v>
      </c>
      <c r="J46" s="233">
        <v>0.1</v>
      </c>
      <c r="K46" s="233">
        <v>8.1999999999999993</v>
      </c>
      <c r="L46" s="233">
        <v>35.200000000000003</v>
      </c>
      <c r="M46" s="216">
        <v>200</v>
      </c>
      <c r="N46" s="233">
        <v>0.1</v>
      </c>
      <c r="O46" s="233">
        <v>0.1</v>
      </c>
      <c r="P46" s="233">
        <v>8.1999999999999993</v>
      </c>
      <c r="Q46" s="233">
        <v>35.200000000000003</v>
      </c>
    </row>
    <row r="47" spans="1:17" ht="31.5" x14ac:dyDescent="0.25">
      <c r="A47" s="186"/>
      <c r="B47" s="186" t="s">
        <v>174</v>
      </c>
      <c r="C47" s="192">
        <v>30</v>
      </c>
      <c r="D47" s="193">
        <v>2.2000000000000002</v>
      </c>
      <c r="E47" s="193">
        <v>0.3</v>
      </c>
      <c r="F47" s="193">
        <v>13.8</v>
      </c>
      <c r="G47" s="193">
        <v>67.5</v>
      </c>
      <c r="H47" s="192">
        <v>50</v>
      </c>
      <c r="I47" s="193">
        <v>3</v>
      </c>
      <c r="J47" s="193">
        <v>0.4</v>
      </c>
      <c r="K47" s="193">
        <v>18.3</v>
      </c>
      <c r="L47" s="193">
        <v>90</v>
      </c>
      <c r="M47" s="192">
        <v>50</v>
      </c>
      <c r="N47" s="193">
        <v>3</v>
      </c>
      <c r="O47" s="193">
        <v>0.4</v>
      </c>
      <c r="P47" s="193">
        <v>18.3</v>
      </c>
      <c r="Q47" s="193">
        <v>90</v>
      </c>
    </row>
    <row r="48" spans="1:17" ht="15.75" x14ac:dyDescent="0.25">
      <c r="A48" s="186"/>
      <c r="B48" s="194" t="s">
        <v>175</v>
      </c>
      <c r="C48" s="194">
        <f>SUM(C42:C47)</f>
        <v>470</v>
      </c>
      <c r="D48" s="194">
        <f t="shared" ref="D48:Q48" si="3">SUM(D42:D47)</f>
        <v>17.559999999999999</v>
      </c>
      <c r="E48" s="194">
        <f t="shared" si="3"/>
        <v>8.3000000000000007</v>
      </c>
      <c r="F48" s="194">
        <f t="shared" si="3"/>
        <v>49.870000000000005</v>
      </c>
      <c r="G48" s="194">
        <f t="shared" si="3"/>
        <v>551.12000000000012</v>
      </c>
      <c r="H48" s="194">
        <f t="shared" si="3"/>
        <v>535</v>
      </c>
      <c r="I48" s="194">
        <f t="shared" si="3"/>
        <v>22.860000000000003</v>
      </c>
      <c r="J48" s="194">
        <f t="shared" si="3"/>
        <v>11</v>
      </c>
      <c r="K48" s="194">
        <f t="shared" si="3"/>
        <v>58.97</v>
      </c>
      <c r="L48" s="194">
        <f t="shared" si="3"/>
        <v>644.92000000000007</v>
      </c>
      <c r="M48" s="194">
        <f t="shared" si="3"/>
        <v>580</v>
      </c>
      <c r="N48" s="194">
        <f t="shared" si="3"/>
        <v>24.960000000000004</v>
      </c>
      <c r="O48" s="194">
        <f t="shared" si="3"/>
        <v>10.9</v>
      </c>
      <c r="P48" s="194">
        <f t="shared" si="3"/>
        <v>65.77</v>
      </c>
      <c r="Q48" s="194">
        <f t="shared" si="3"/>
        <v>767.12000000000012</v>
      </c>
    </row>
    <row r="49" spans="1:34" s="198" customFormat="1" ht="15.75" x14ac:dyDescent="0.25">
      <c r="A49" s="195"/>
      <c r="B49" s="195" t="s">
        <v>176</v>
      </c>
      <c r="C49" s="195"/>
      <c r="D49" s="197">
        <v>0.156</v>
      </c>
      <c r="E49" s="197">
        <f>E48*9/G48</f>
        <v>0.13554216867469876</v>
      </c>
      <c r="F49" s="197">
        <v>0.58399999999999996</v>
      </c>
      <c r="G49" s="197">
        <f>G48/2100</f>
        <v>0.2624380952380953</v>
      </c>
      <c r="H49" s="196"/>
      <c r="I49" s="197">
        <v>0.16400000000000001</v>
      </c>
      <c r="J49" s="197">
        <f>J48*9/L48</f>
        <v>0.15350741177200272</v>
      </c>
      <c r="K49" s="197">
        <v>0.55300000000000005</v>
      </c>
      <c r="L49" s="197">
        <f>L48/2400</f>
        <v>0.26871666666666671</v>
      </c>
      <c r="M49" s="196"/>
      <c r="N49" s="197">
        <v>0.16700000000000001</v>
      </c>
      <c r="O49" s="197">
        <f>O48*9/Q48</f>
        <v>0.12788090520387943</v>
      </c>
      <c r="P49" s="197">
        <v>0.56200000000000006</v>
      </c>
      <c r="Q49" s="197">
        <f>Q48/2800</f>
        <v>0.27397142857142859</v>
      </c>
    </row>
    <row r="50" spans="1:34" s="198" customFormat="1" ht="15.75" x14ac:dyDescent="0.25">
      <c r="A50" s="199"/>
      <c r="B50" s="199"/>
      <c r="C50" s="199"/>
      <c r="D50" s="201"/>
      <c r="E50" s="201"/>
      <c r="F50" s="201"/>
      <c r="G50" s="201"/>
      <c r="H50" s="200"/>
      <c r="I50" s="201"/>
      <c r="J50" s="201"/>
      <c r="K50" s="201"/>
      <c r="L50" s="201"/>
      <c r="M50" s="200"/>
      <c r="N50" s="201"/>
      <c r="O50" s="201"/>
      <c r="P50" s="201"/>
      <c r="Q50" s="202"/>
    </row>
    <row r="51" spans="1:34" ht="15.75" x14ac:dyDescent="0.25">
      <c r="A51" s="203"/>
      <c r="B51" s="203"/>
      <c r="C51" s="203"/>
      <c r="D51" s="201"/>
      <c r="E51" s="201"/>
      <c r="F51" s="201"/>
      <c r="G51" s="201"/>
      <c r="H51" s="200"/>
      <c r="I51" s="201"/>
      <c r="J51" s="201"/>
      <c r="K51" s="201"/>
      <c r="L51" s="201"/>
      <c r="M51" s="200"/>
      <c r="N51" s="201"/>
      <c r="O51" s="201"/>
      <c r="P51" s="201"/>
      <c r="Q51" s="202"/>
    </row>
    <row r="52" spans="1:34" ht="15.75" x14ac:dyDescent="0.25">
      <c r="A52" s="203"/>
      <c r="B52" s="205" t="s">
        <v>187</v>
      </c>
      <c r="C52" s="203"/>
      <c r="D52" s="203"/>
      <c r="E52" s="203"/>
      <c r="F52" s="203"/>
      <c r="G52" s="203"/>
      <c r="H52" s="203"/>
      <c r="I52" s="203"/>
      <c r="J52" s="203"/>
      <c r="K52" s="203"/>
      <c r="L52" s="203"/>
      <c r="M52" s="203"/>
      <c r="N52" s="203"/>
      <c r="O52" s="203"/>
      <c r="P52" s="203"/>
      <c r="Q52" s="171"/>
    </row>
    <row r="53" spans="1:34" s="208" customFormat="1" ht="15.75" x14ac:dyDescent="0.25">
      <c r="A53" s="187">
        <v>1</v>
      </c>
      <c r="B53" s="187">
        <v>2</v>
      </c>
      <c r="C53" s="187">
        <v>3</v>
      </c>
      <c r="D53" s="187">
        <v>4</v>
      </c>
      <c r="E53" s="187">
        <v>5</v>
      </c>
      <c r="F53" s="187">
        <v>6</v>
      </c>
      <c r="G53" s="187">
        <v>7</v>
      </c>
      <c r="H53" s="187">
        <v>8</v>
      </c>
      <c r="I53" s="187">
        <v>9</v>
      </c>
      <c r="J53" s="187">
        <v>10</v>
      </c>
      <c r="K53" s="187">
        <v>11</v>
      </c>
      <c r="L53" s="187">
        <v>12</v>
      </c>
      <c r="M53" s="187">
        <v>13</v>
      </c>
      <c r="N53" s="187">
        <v>14</v>
      </c>
      <c r="O53" s="187">
        <v>15</v>
      </c>
      <c r="P53" s="187">
        <v>16</v>
      </c>
      <c r="Q53" s="207">
        <v>17</v>
      </c>
    </row>
    <row r="54" spans="1:34" ht="15.75" x14ac:dyDescent="0.25">
      <c r="A54" s="234"/>
      <c r="B54" s="186" t="s">
        <v>188</v>
      </c>
      <c r="C54" s="187">
        <v>200</v>
      </c>
      <c r="D54" s="188">
        <v>6</v>
      </c>
      <c r="E54" s="188">
        <v>8.5</v>
      </c>
      <c r="F54" s="188">
        <v>2.1</v>
      </c>
      <c r="G54" s="188">
        <v>109</v>
      </c>
      <c r="H54" s="187">
        <v>250</v>
      </c>
      <c r="I54" s="188">
        <v>6</v>
      </c>
      <c r="J54" s="188">
        <v>9.5</v>
      </c>
      <c r="K54" s="188">
        <v>3.1</v>
      </c>
      <c r="L54" s="188">
        <v>121</v>
      </c>
      <c r="M54" s="187">
        <v>300</v>
      </c>
      <c r="N54" s="188">
        <v>6</v>
      </c>
      <c r="O54" s="188">
        <v>10.5</v>
      </c>
      <c r="P54" s="188">
        <v>4.0999999999999996</v>
      </c>
      <c r="Q54" s="188">
        <v>178</v>
      </c>
    </row>
    <row r="55" spans="1:34" ht="31.5" x14ac:dyDescent="0.25">
      <c r="A55" s="182"/>
      <c r="B55" s="215" t="s">
        <v>189</v>
      </c>
      <c r="C55" s="192">
        <v>50</v>
      </c>
      <c r="D55" s="193">
        <v>7.3</v>
      </c>
      <c r="E55" s="193">
        <v>12.2</v>
      </c>
      <c r="F55" s="193">
        <v>27.9</v>
      </c>
      <c r="G55" s="193">
        <v>364.7</v>
      </c>
      <c r="H55" s="192">
        <v>50</v>
      </c>
      <c r="I55" s="193">
        <v>7.3</v>
      </c>
      <c r="J55" s="193">
        <v>12.2</v>
      </c>
      <c r="K55" s="193">
        <v>27.9</v>
      </c>
      <c r="L55" s="193">
        <v>364.7</v>
      </c>
      <c r="M55" s="192">
        <v>50</v>
      </c>
      <c r="N55" s="193">
        <v>7.3</v>
      </c>
      <c r="O55" s="193">
        <v>12.2</v>
      </c>
      <c r="P55" s="193">
        <v>27.9</v>
      </c>
      <c r="Q55" s="193">
        <v>364.7</v>
      </c>
    </row>
    <row r="56" spans="1:34" s="240" customFormat="1" ht="21.6" customHeight="1" x14ac:dyDescent="0.25">
      <c r="A56" s="235"/>
      <c r="B56" s="236" t="s">
        <v>50</v>
      </c>
      <c r="C56" s="237">
        <v>200</v>
      </c>
      <c r="D56" s="238">
        <v>0.3</v>
      </c>
      <c r="E56" s="238">
        <v>0.1</v>
      </c>
      <c r="F56" s="238">
        <v>15.6</v>
      </c>
      <c r="G56" s="238">
        <v>68.5</v>
      </c>
      <c r="H56" s="237">
        <v>200</v>
      </c>
      <c r="I56" s="238">
        <v>0.3</v>
      </c>
      <c r="J56" s="238">
        <v>0.1</v>
      </c>
      <c r="K56" s="238">
        <v>15.6</v>
      </c>
      <c r="L56" s="238">
        <v>68.5</v>
      </c>
      <c r="M56" s="237">
        <v>200</v>
      </c>
      <c r="N56" s="238">
        <v>0.3</v>
      </c>
      <c r="O56" s="238">
        <v>0.1</v>
      </c>
      <c r="P56" s="238">
        <v>15.6</v>
      </c>
      <c r="Q56" s="238">
        <v>68.5</v>
      </c>
      <c r="R56" s="239"/>
      <c r="S56" s="239"/>
      <c r="T56" s="239"/>
      <c r="U56" s="239"/>
      <c r="V56" s="239"/>
      <c r="W56" s="239"/>
      <c r="X56" s="239"/>
      <c r="Y56" s="239"/>
      <c r="Z56" s="239"/>
      <c r="AA56" s="239"/>
      <c r="AB56" s="239"/>
      <c r="AC56" s="239"/>
      <c r="AD56" s="239"/>
      <c r="AE56" s="239"/>
      <c r="AF56" s="239"/>
      <c r="AG56" s="239"/>
      <c r="AH56" s="239"/>
    </row>
    <row r="57" spans="1:34" ht="31.5" x14ac:dyDescent="0.25">
      <c r="A57" s="186"/>
      <c r="B57" s="186" t="s">
        <v>174</v>
      </c>
      <c r="C57" s="187">
        <v>30</v>
      </c>
      <c r="D57" s="193">
        <v>2.2000000000000002</v>
      </c>
      <c r="E57" s="193">
        <v>0.3</v>
      </c>
      <c r="F57" s="193">
        <v>13.8</v>
      </c>
      <c r="G57" s="193">
        <v>67.5</v>
      </c>
      <c r="H57" s="192">
        <v>50</v>
      </c>
      <c r="I57" s="193">
        <v>3</v>
      </c>
      <c r="J57" s="193">
        <v>0.4</v>
      </c>
      <c r="K57" s="193">
        <v>18.3</v>
      </c>
      <c r="L57" s="193">
        <v>90</v>
      </c>
      <c r="M57" s="192">
        <v>50</v>
      </c>
      <c r="N57" s="193">
        <v>3</v>
      </c>
      <c r="O57" s="193">
        <v>0.4</v>
      </c>
      <c r="P57" s="193">
        <v>18.3</v>
      </c>
      <c r="Q57" s="193">
        <v>90</v>
      </c>
    </row>
    <row r="58" spans="1:34" ht="15.75" x14ac:dyDescent="0.25">
      <c r="A58" s="186"/>
      <c r="B58" s="194" t="s">
        <v>175</v>
      </c>
      <c r="C58" s="194">
        <f>SUM(C54:C57)</f>
        <v>480</v>
      </c>
      <c r="D58" s="194">
        <f t="shared" ref="D58:Q58" si="4">SUM(D54:D57)</f>
        <v>15.8</v>
      </c>
      <c r="E58" s="194">
        <f t="shared" si="4"/>
        <v>21.1</v>
      </c>
      <c r="F58" s="194">
        <f t="shared" si="4"/>
        <v>59.400000000000006</v>
      </c>
      <c r="G58" s="194">
        <f t="shared" si="4"/>
        <v>609.70000000000005</v>
      </c>
      <c r="H58" s="194">
        <f t="shared" si="4"/>
        <v>550</v>
      </c>
      <c r="I58" s="194">
        <f t="shared" si="4"/>
        <v>16.600000000000001</v>
      </c>
      <c r="J58" s="194">
        <f t="shared" si="4"/>
        <v>22.2</v>
      </c>
      <c r="K58" s="194">
        <f t="shared" si="4"/>
        <v>64.900000000000006</v>
      </c>
      <c r="L58" s="194">
        <f t="shared" si="4"/>
        <v>644.20000000000005</v>
      </c>
      <c r="M58" s="194">
        <f t="shared" si="4"/>
        <v>600</v>
      </c>
      <c r="N58" s="194">
        <f t="shared" si="4"/>
        <v>16.600000000000001</v>
      </c>
      <c r="O58" s="194">
        <f t="shared" si="4"/>
        <v>23.2</v>
      </c>
      <c r="P58" s="194">
        <f t="shared" si="4"/>
        <v>65.900000000000006</v>
      </c>
      <c r="Q58" s="194">
        <f t="shared" si="4"/>
        <v>701.2</v>
      </c>
    </row>
    <row r="59" spans="1:34" s="198" customFormat="1" ht="15.75" x14ac:dyDescent="0.25">
      <c r="A59" s="195"/>
      <c r="B59" s="195" t="s">
        <v>176</v>
      </c>
      <c r="C59" s="195"/>
      <c r="D59" s="197">
        <v>0.14000000000000001</v>
      </c>
      <c r="E59" s="197">
        <v>0.28999999999999998</v>
      </c>
      <c r="F59" s="197">
        <v>0.56999999999999995</v>
      </c>
      <c r="G59" s="197">
        <f>G58/2100</f>
        <v>0.29033333333333333</v>
      </c>
      <c r="H59" s="195"/>
      <c r="I59" s="197">
        <v>0.13</v>
      </c>
      <c r="J59" s="197">
        <v>0.28999999999999998</v>
      </c>
      <c r="K59" s="197">
        <v>0.57999999999999996</v>
      </c>
      <c r="L59" s="197">
        <f>L58/2400</f>
        <v>0.26841666666666669</v>
      </c>
      <c r="M59" s="195"/>
      <c r="N59" s="197">
        <v>0.13</v>
      </c>
      <c r="O59" s="197">
        <v>0.3</v>
      </c>
      <c r="P59" s="197">
        <v>0.56999999999999995</v>
      </c>
      <c r="Q59" s="197">
        <f>Q58/2800</f>
        <v>0.25042857142857144</v>
      </c>
    </row>
    <row r="60" spans="1:34" ht="15.75" x14ac:dyDescent="0.25">
      <c r="A60" s="203"/>
      <c r="B60" s="204"/>
      <c r="C60" s="203"/>
      <c r="D60" s="241"/>
      <c r="E60" s="204"/>
      <c r="F60" s="204"/>
      <c r="G60" s="204"/>
      <c r="H60" s="204"/>
      <c r="I60" s="241"/>
      <c r="J60" s="204"/>
      <c r="K60" s="204"/>
      <c r="L60" s="204"/>
      <c r="M60" s="204"/>
      <c r="N60" s="241"/>
      <c r="O60" s="204"/>
      <c r="P60" s="204"/>
      <c r="Q60" s="229"/>
    </row>
    <row r="61" spans="1:34" ht="15.75" x14ac:dyDescent="0.25">
      <c r="A61" s="203"/>
      <c r="B61" s="242" t="s">
        <v>191</v>
      </c>
      <c r="C61" s="243"/>
      <c r="D61" s="243"/>
      <c r="E61" s="243"/>
      <c r="F61" s="243"/>
      <c r="G61" s="243"/>
      <c r="H61" s="243"/>
      <c r="I61" s="203"/>
      <c r="J61" s="203"/>
      <c r="K61" s="203"/>
      <c r="L61" s="203"/>
      <c r="M61" s="203"/>
      <c r="N61" s="203"/>
      <c r="O61" s="203"/>
      <c r="P61" s="203"/>
      <c r="Q61" s="171"/>
    </row>
    <row r="62" spans="1:34" ht="15.75" x14ac:dyDescent="0.25">
      <c r="A62" s="203"/>
      <c r="B62" s="244" t="s">
        <v>192</v>
      </c>
      <c r="C62" s="243"/>
      <c r="D62" s="243"/>
      <c r="E62" s="243"/>
      <c r="F62" s="243"/>
      <c r="G62" s="243"/>
      <c r="H62" s="243"/>
      <c r="I62" s="203"/>
      <c r="J62" s="203"/>
      <c r="K62" s="203"/>
      <c r="L62" s="203"/>
      <c r="M62" s="203"/>
      <c r="N62" s="203"/>
      <c r="O62" s="203"/>
      <c r="P62" s="203"/>
      <c r="Q62" s="171"/>
    </row>
    <row r="63" spans="1:34" x14ac:dyDescent="0.25">
      <c r="A63" s="245"/>
      <c r="B63" s="246"/>
      <c r="C63" s="247"/>
      <c r="D63" s="247"/>
      <c r="E63" s="247"/>
      <c r="F63" s="247"/>
      <c r="G63" s="247"/>
      <c r="H63" s="247"/>
      <c r="I63" s="245"/>
      <c r="J63" s="245"/>
      <c r="K63" s="245"/>
      <c r="L63" s="245"/>
      <c r="M63" s="245"/>
      <c r="N63" s="245"/>
      <c r="O63" s="245"/>
      <c r="P63" s="245"/>
      <c r="Q63" s="248"/>
    </row>
    <row r="64" spans="1:34" x14ac:dyDescent="0.25">
      <c r="A64" s="245"/>
      <c r="B64" s="246"/>
      <c r="C64" s="247"/>
      <c r="D64" s="247"/>
      <c r="E64" s="247"/>
      <c r="F64" s="247"/>
      <c r="G64" s="247"/>
      <c r="H64" s="247"/>
      <c r="I64" s="245"/>
      <c r="J64" s="245"/>
      <c r="K64" s="245"/>
      <c r="L64" s="245"/>
      <c r="M64" s="245"/>
      <c r="N64" s="245"/>
      <c r="O64" s="245"/>
      <c r="P64" s="245"/>
      <c r="Q64" s="248"/>
    </row>
    <row r="65" spans="1:17" x14ac:dyDescent="0.25">
      <c r="A65" s="248"/>
      <c r="B65" s="248"/>
      <c r="C65" s="248"/>
      <c r="D65" s="248"/>
      <c r="E65" s="248"/>
      <c r="F65" s="248"/>
      <c r="G65" s="248"/>
      <c r="H65" s="248"/>
      <c r="I65" s="248"/>
      <c r="J65" s="248"/>
      <c r="K65" s="248"/>
      <c r="L65" s="248"/>
      <c r="M65" s="248"/>
      <c r="N65" s="248"/>
      <c r="O65" s="248"/>
      <c r="P65" s="248"/>
      <c r="Q65" s="248"/>
    </row>
    <row r="66" spans="1:17" x14ac:dyDescent="0.25">
      <c r="A66" s="248"/>
      <c r="B66" s="248"/>
      <c r="C66" s="248"/>
      <c r="D66" s="248"/>
      <c r="E66" s="248"/>
      <c r="F66" s="248"/>
      <c r="G66" s="248"/>
      <c r="H66" s="248"/>
      <c r="I66" s="248"/>
      <c r="J66" s="248"/>
      <c r="K66" s="248"/>
      <c r="L66" s="248"/>
      <c r="M66" s="248"/>
      <c r="N66" s="248"/>
      <c r="O66" s="248"/>
      <c r="P66" s="248"/>
      <c r="Q66" s="248"/>
    </row>
    <row r="67" spans="1:17" x14ac:dyDescent="0.25">
      <c r="A67" s="248"/>
      <c r="B67" s="248"/>
      <c r="C67" s="248"/>
      <c r="D67" s="248"/>
      <c r="E67" s="248"/>
      <c r="F67" s="248"/>
      <c r="G67" s="248"/>
      <c r="H67" s="248"/>
      <c r="I67" s="248"/>
      <c r="J67" s="248"/>
      <c r="K67" s="248"/>
      <c r="L67" s="248"/>
      <c r="M67" s="248"/>
      <c r="N67" s="248"/>
      <c r="O67" s="248"/>
      <c r="P67" s="248"/>
      <c r="Q67" s="248"/>
    </row>
    <row r="68" spans="1:17" x14ac:dyDescent="0.25">
      <c r="A68" s="248"/>
      <c r="B68" s="248"/>
      <c r="C68" s="248"/>
      <c r="D68" s="248"/>
      <c r="E68" s="248"/>
      <c r="F68" s="248"/>
      <c r="G68" s="248"/>
      <c r="H68" s="248"/>
      <c r="I68" s="248"/>
      <c r="J68" s="248"/>
      <c r="K68" s="248"/>
      <c r="L68" s="248"/>
      <c r="M68" s="248"/>
      <c r="N68" s="248"/>
      <c r="O68" s="248"/>
      <c r="P68" s="248"/>
      <c r="Q68" s="248"/>
    </row>
    <row r="69" spans="1:17" x14ac:dyDescent="0.25">
      <c r="A69" s="248"/>
      <c r="B69" s="248"/>
      <c r="C69" s="248"/>
      <c r="D69" s="248"/>
      <c r="E69" s="248"/>
      <c r="F69" s="248"/>
      <c r="G69" s="248"/>
      <c r="H69" s="248"/>
      <c r="I69" s="248"/>
      <c r="J69" s="248"/>
      <c r="K69" s="248"/>
      <c r="L69" s="248"/>
      <c r="M69" s="248"/>
      <c r="N69" s="248"/>
      <c r="O69" s="248"/>
      <c r="P69" s="248"/>
      <c r="Q69" s="248"/>
    </row>
    <row r="70" spans="1:17" x14ac:dyDescent="0.25">
      <c r="A70" s="248"/>
      <c r="B70" s="248"/>
      <c r="C70" s="248"/>
      <c r="D70" s="248"/>
      <c r="E70" s="248"/>
      <c r="F70" s="248"/>
      <c r="G70" s="248"/>
      <c r="H70" s="248"/>
      <c r="I70" s="248"/>
      <c r="J70" s="248"/>
      <c r="K70" s="248"/>
      <c r="L70" s="248"/>
      <c r="M70" s="248"/>
      <c r="N70" s="248"/>
      <c r="O70" s="248"/>
      <c r="P70" s="248"/>
      <c r="Q70" s="248"/>
    </row>
    <row r="71" spans="1:17" x14ac:dyDescent="0.25">
      <c r="A71" s="248"/>
      <c r="B71" s="248"/>
      <c r="C71" s="248"/>
      <c r="D71" s="248"/>
      <c r="E71" s="248"/>
      <c r="F71" s="248"/>
      <c r="G71" s="248"/>
      <c r="H71" s="248"/>
      <c r="I71" s="248"/>
      <c r="J71" s="248"/>
      <c r="K71" s="248"/>
      <c r="L71" s="248"/>
      <c r="M71" s="248"/>
      <c r="N71" s="248"/>
      <c r="O71" s="248"/>
      <c r="P71" s="248"/>
      <c r="Q71" s="248"/>
    </row>
    <row r="72" spans="1:17" x14ac:dyDescent="0.25">
      <c r="A72" s="248"/>
      <c r="B72" s="248"/>
      <c r="C72" s="248"/>
      <c r="D72" s="248"/>
      <c r="E72" s="248"/>
      <c r="F72" s="248"/>
      <c r="G72" s="248"/>
      <c r="H72" s="248"/>
      <c r="I72" s="248"/>
      <c r="J72" s="248"/>
      <c r="K72" s="248"/>
      <c r="L72" s="248"/>
      <c r="M72" s="248"/>
      <c r="N72" s="248"/>
      <c r="O72" s="248"/>
      <c r="P72" s="248"/>
      <c r="Q72" s="248"/>
    </row>
  </sheetData>
  <mergeCells count="5">
    <mergeCell ref="D1:F1"/>
    <mergeCell ref="A5:A6"/>
    <mergeCell ref="C5:G5"/>
    <mergeCell ref="H5:L5"/>
    <mergeCell ref="M5:Q5"/>
  </mergeCells>
  <pageMargins left="0.7" right="0.7" top="0.75" bottom="0.75" header="0.3" footer="0.3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7"/>
  <sheetViews>
    <sheetView view="pageBreakPreview" zoomScale="112" zoomScaleNormal="112" zoomScaleSheetLayoutView="112" workbookViewId="0">
      <selection activeCell="A2" sqref="A2:P67"/>
    </sheetView>
  </sheetViews>
  <sheetFormatPr defaultRowHeight="15" x14ac:dyDescent="0.25"/>
  <cols>
    <col min="1" max="1" width="29.7109375" style="249" customWidth="1"/>
    <col min="2" max="2" width="9.7109375" style="249" customWidth="1"/>
    <col min="3" max="3" width="11.140625" style="249" customWidth="1"/>
    <col min="4" max="4" width="7.140625" style="249" customWidth="1"/>
    <col min="5" max="5" width="9.140625" style="249" customWidth="1"/>
    <col min="6" max="6" width="9.7109375" style="249" customWidth="1"/>
    <col min="7" max="7" width="7.5703125" style="249" customWidth="1"/>
    <col min="8" max="8" width="8.42578125" style="249" customWidth="1"/>
    <col min="9" max="9" width="11.28515625" style="249" customWidth="1"/>
    <col min="10" max="10" width="9.5703125" style="249" customWidth="1"/>
    <col min="11" max="11" width="10.85546875" style="249" customWidth="1"/>
    <col min="12" max="16384" width="9.140625" style="249"/>
  </cols>
  <sheetData>
    <row r="1" spans="1:16" ht="15.75" x14ac:dyDescent="0.25">
      <c r="A1" s="171"/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  <c r="P1" s="171"/>
    </row>
    <row r="2" spans="1:16" ht="15.75" x14ac:dyDescent="0.25">
      <c r="A2" s="172" t="s">
        <v>231</v>
      </c>
      <c r="B2" s="173"/>
      <c r="C2" s="528"/>
      <c r="D2" s="539"/>
      <c r="E2" s="539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</row>
    <row r="3" spans="1:16" ht="15.75" x14ac:dyDescent="0.25">
      <c r="A3" s="171"/>
      <c r="B3" s="171"/>
      <c r="C3" s="171"/>
      <c r="D3" s="173"/>
      <c r="E3" s="173"/>
      <c r="F3" s="173"/>
      <c r="G3" s="173"/>
      <c r="H3" s="173"/>
      <c r="I3" s="173"/>
      <c r="J3" s="171"/>
      <c r="K3" s="171"/>
      <c r="L3" s="171"/>
      <c r="M3" s="171"/>
      <c r="N3" s="171"/>
      <c r="O3" s="171"/>
      <c r="P3" s="171"/>
    </row>
    <row r="4" spans="1:16" ht="15.75" x14ac:dyDescent="0.25">
      <c r="A4" s="172"/>
      <c r="B4" s="171"/>
      <c r="C4" s="173"/>
      <c r="D4" s="173"/>
      <c r="E4" s="173"/>
      <c r="F4" s="173"/>
      <c r="G4" s="173"/>
      <c r="H4" s="173"/>
      <c r="I4" s="173"/>
      <c r="J4" s="173"/>
      <c r="K4" s="173"/>
      <c r="L4" s="173"/>
      <c r="M4" s="173"/>
      <c r="N4" s="173"/>
      <c r="O4" s="173"/>
      <c r="P4" s="171"/>
    </row>
    <row r="5" spans="1:16" ht="15.75" x14ac:dyDescent="0.25">
      <c r="A5" s="172" t="s">
        <v>222</v>
      </c>
      <c r="B5" s="171"/>
      <c r="C5" s="171"/>
      <c r="D5" s="171"/>
      <c r="E5" s="171"/>
      <c r="F5" s="171"/>
      <c r="G5" s="171"/>
      <c r="H5" s="171"/>
      <c r="I5" s="171"/>
      <c r="J5" s="171"/>
      <c r="K5" s="171"/>
      <c r="L5" s="171"/>
      <c r="M5" s="171"/>
      <c r="N5" s="171"/>
      <c r="O5" s="171"/>
      <c r="P5" s="171"/>
    </row>
    <row r="6" spans="1:16" ht="15.75" x14ac:dyDescent="0.25">
      <c r="A6" s="250"/>
      <c r="B6" s="536" t="s">
        <v>164</v>
      </c>
      <c r="C6" s="540"/>
      <c r="D6" s="540"/>
      <c r="E6" s="540"/>
      <c r="F6" s="541"/>
      <c r="G6" s="536" t="s">
        <v>195</v>
      </c>
      <c r="H6" s="540"/>
      <c r="I6" s="540"/>
      <c r="J6" s="540"/>
      <c r="K6" s="541"/>
      <c r="L6" s="536" t="s">
        <v>196</v>
      </c>
      <c r="M6" s="540"/>
      <c r="N6" s="540"/>
      <c r="O6" s="540"/>
      <c r="P6" s="541"/>
    </row>
    <row r="7" spans="1:16" ht="15.75" x14ac:dyDescent="0.25">
      <c r="A7" s="251" t="s">
        <v>167</v>
      </c>
      <c r="B7" s="252" t="s">
        <v>168</v>
      </c>
      <c r="C7" s="252" t="s">
        <v>169</v>
      </c>
      <c r="D7" s="252" t="s">
        <v>170</v>
      </c>
      <c r="E7" s="252" t="s">
        <v>171</v>
      </c>
      <c r="F7" s="252" t="s">
        <v>172</v>
      </c>
      <c r="G7" s="252" t="s">
        <v>168</v>
      </c>
      <c r="H7" s="252" t="s">
        <v>169</v>
      </c>
      <c r="I7" s="252" t="s">
        <v>170</v>
      </c>
      <c r="J7" s="252" t="s">
        <v>171</v>
      </c>
      <c r="K7" s="252" t="s">
        <v>172</v>
      </c>
      <c r="L7" s="252" t="s">
        <v>168</v>
      </c>
      <c r="M7" s="252" t="s">
        <v>169</v>
      </c>
      <c r="N7" s="252" t="s">
        <v>170</v>
      </c>
      <c r="O7" s="252" t="s">
        <v>171</v>
      </c>
      <c r="P7" s="252" t="s">
        <v>172</v>
      </c>
    </row>
    <row r="8" spans="1:16" ht="15.75" x14ac:dyDescent="0.25">
      <c r="A8" s="253">
        <v>2</v>
      </c>
      <c r="B8" s="253">
        <v>3</v>
      </c>
      <c r="C8" s="253">
        <v>4</v>
      </c>
      <c r="D8" s="253">
        <v>5</v>
      </c>
      <c r="E8" s="253">
        <v>6</v>
      </c>
      <c r="F8" s="253">
        <v>7</v>
      </c>
      <c r="G8" s="253">
        <v>8</v>
      </c>
      <c r="H8" s="253">
        <v>9</v>
      </c>
      <c r="I8" s="253">
        <v>10</v>
      </c>
      <c r="J8" s="253">
        <v>11</v>
      </c>
      <c r="K8" s="253">
        <v>12</v>
      </c>
      <c r="L8" s="253">
        <v>13</v>
      </c>
      <c r="M8" s="253">
        <v>14</v>
      </c>
      <c r="N8" s="253">
        <v>15</v>
      </c>
      <c r="O8" s="253">
        <v>16</v>
      </c>
      <c r="P8" s="254">
        <v>17</v>
      </c>
    </row>
    <row r="9" spans="1:16" ht="40.5" customHeight="1" x14ac:dyDescent="0.25">
      <c r="A9" s="316" t="s">
        <v>223</v>
      </c>
      <c r="B9" s="273">
        <v>60</v>
      </c>
      <c r="C9" s="317">
        <v>0.8</v>
      </c>
      <c r="D9" s="318">
        <v>0.1</v>
      </c>
      <c r="E9" s="318">
        <v>4.0999999999999996</v>
      </c>
      <c r="F9" s="319">
        <v>20.9</v>
      </c>
      <c r="G9" s="320">
        <v>80</v>
      </c>
      <c r="H9" s="318">
        <v>1</v>
      </c>
      <c r="I9" s="318">
        <v>0.2</v>
      </c>
      <c r="J9" s="318">
        <v>5.7</v>
      </c>
      <c r="K9" s="318">
        <v>29</v>
      </c>
      <c r="L9" s="320">
        <v>100</v>
      </c>
      <c r="M9" s="318">
        <v>1.3</v>
      </c>
      <c r="N9" s="318">
        <v>0.2</v>
      </c>
      <c r="O9" s="318">
        <v>7</v>
      </c>
      <c r="P9" s="321">
        <v>36</v>
      </c>
    </row>
    <row r="10" spans="1:16" ht="15.75" x14ac:dyDescent="0.25">
      <c r="A10" s="186" t="s">
        <v>119</v>
      </c>
      <c r="B10" s="187">
        <v>200</v>
      </c>
      <c r="C10" s="188">
        <v>21.6</v>
      </c>
      <c r="D10" s="188">
        <v>6.1</v>
      </c>
      <c r="E10" s="188">
        <v>37</v>
      </c>
      <c r="F10" s="188">
        <v>322.2</v>
      </c>
      <c r="G10" s="187">
        <v>220</v>
      </c>
      <c r="H10" s="188">
        <v>24.8</v>
      </c>
      <c r="I10" s="188">
        <v>6.3</v>
      </c>
      <c r="J10" s="188">
        <v>41.1</v>
      </c>
      <c r="K10" s="188">
        <v>354.1</v>
      </c>
      <c r="L10" s="187">
        <v>250</v>
      </c>
      <c r="M10" s="188">
        <v>26.8</v>
      </c>
      <c r="N10" s="188">
        <v>8.4</v>
      </c>
      <c r="O10" s="188">
        <v>45.5</v>
      </c>
      <c r="P10" s="188">
        <v>397.8</v>
      </c>
    </row>
    <row r="11" spans="1:16" ht="18.75" x14ac:dyDescent="0.3">
      <c r="A11" s="256" t="s">
        <v>54</v>
      </c>
      <c r="B11" s="210">
        <v>200</v>
      </c>
      <c r="C11" s="185">
        <v>7.7</v>
      </c>
      <c r="D11" s="185">
        <v>4.3</v>
      </c>
      <c r="E11" s="185">
        <v>12.9</v>
      </c>
      <c r="F11" s="185">
        <v>122.3</v>
      </c>
      <c r="G11" s="210">
        <v>200</v>
      </c>
      <c r="H11" s="225">
        <v>7.7</v>
      </c>
      <c r="I11" s="185">
        <v>4.3</v>
      </c>
      <c r="J11" s="185">
        <v>12.9</v>
      </c>
      <c r="K11" s="185">
        <v>122.3</v>
      </c>
      <c r="L11" s="210">
        <v>200</v>
      </c>
      <c r="M11" s="185">
        <v>7.7</v>
      </c>
      <c r="N11" s="185">
        <v>4.3</v>
      </c>
      <c r="O11" s="185">
        <v>12.9</v>
      </c>
      <c r="P11" s="185">
        <v>122.3</v>
      </c>
    </row>
    <row r="12" spans="1:16" ht="15.75" x14ac:dyDescent="0.25">
      <c r="A12" s="256" t="s">
        <v>199</v>
      </c>
      <c r="B12" s="260">
        <v>120</v>
      </c>
      <c r="C12" s="261">
        <v>0.38</v>
      </c>
      <c r="D12" s="262">
        <v>0.05</v>
      </c>
      <c r="E12" s="261">
        <v>15.84</v>
      </c>
      <c r="F12" s="261">
        <v>67.2</v>
      </c>
      <c r="G12" s="260">
        <v>120</v>
      </c>
      <c r="H12" s="261">
        <v>0.38</v>
      </c>
      <c r="I12" s="262">
        <v>0.05</v>
      </c>
      <c r="J12" s="261">
        <v>15.84</v>
      </c>
      <c r="K12" s="261">
        <v>67.2</v>
      </c>
      <c r="L12" s="260">
        <v>120</v>
      </c>
      <c r="M12" s="261">
        <v>0.38</v>
      </c>
      <c r="N12" s="262">
        <v>0.05</v>
      </c>
      <c r="O12" s="261">
        <v>15.84</v>
      </c>
      <c r="P12" s="261">
        <v>67.2</v>
      </c>
    </row>
    <row r="13" spans="1:16" ht="31.5" x14ac:dyDescent="0.25">
      <c r="A13" s="256" t="s">
        <v>110</v>
      </c>
      <c r="B13" s="260">
        <v>30</v>
      </c>
      <c r="C13" s="261">
        <v>2.2000000000000002</v>
      </c>
      <c r="D13" s="261">
        <v>0.3</v>
      </c>
      <c r="E13" s="261">
        <v>13.8</v>
      </c>
      <c r="F13" s="261">
        <v>67.5</v>
      </c>
      <c r="G13" s="260">
        <v>50</v>
      </c>
      <c r="H13" s="261">
        <v>3.7</v>
      </c>
      <c r="I13" s="261">
        <v>0.5</v>
      </c>
      <c r="J13" s="261">
        <v>22.9</v>
      </c>
      <c r="K13" s="261">
        <v>112.5</v>
      </c>
      <c r="L13" s="260">
        <v>50</v>
      </c>
      <c r="M13" s="261">
        <v>3.7</v>
      </c>
      <c r="N13" s="261">
        <v>0.5</v>
      </c>
      <c r="O13" s="261">
        <v>22.9</v>
      </c>
      <c r="P13" s="325">
        <v>112.5</v>
      </c>
    </row>
    <row r="14" spans="1:16" ht="15.75" x14ac:dyDescent="0.25">
      <c r="A14" s="263" t="s">
        <v>175</v>
      </c>
      <c r="B14" s="260">
        <f t="shared" ref="B14:F14" si="0">SUM(B9:B13)</f>
        <v>610</v>
      </c>
      <c r="C14" s="325">
        <f t="shared" si="0"/>
        <v>32.68</v>
      </c>
      <c r="D14" s="325">
        <f t="shared" si="0"/>
        <v>10.850000000000001</v>
      </c>
      <c r="E14" s="325">
        <f t="shared" si="0"/>
        <v>83.64</v>
      </c>
      <c r="F14" s="325">
        <f t="shared" si="0"/>
        <v>600.1</v>
      </c>
      <c r="G14" s="260">
        <f>SUM(G10:G13)</f>
        <v>590</v>
      </c>
      <c r="H14" s="325">
        <f t="shared" ref="H14:P14" si="1">SUM(H9:H13)</f>
        <v>37.580000000000005</v>
      </c>
      <c r="I14" s="325">
        <f t="shared" si="1"/>
        <v>11.350000000000001</v>
      </c>
      <c r="J14" s="325">
        <f t="shared" si="1"/>
        <v>98.44</v>
      </c>
      <c r="K14" s="325">
        <f t="shared" si="1"/>
        <v>685.1</v>
      </c>
      <c r="L14" s="260">
        <f t="shared" si="1"/>
        <v>720</v>
      </c>
      <c r="M14" s="325">
        <f t="shared" si="1"/>
        <v>39.88000000000001</v>
      </c>
      <c r="N14" s="325">
        <f t="shared" si="1"/>
        <v>13.45</v>
      </c>
      <c r="O14" s="325">
        <f t="shared" si="1"/>
        <v>104.14000000000001</v>
      </c>
      <c r="P14" s="325">
        <f t="shared" si="1"/>
        <v>735.80000000000007</v>
      </c>
    </row>
    <row r="15" spans="1:16" ht="15.75" x14ac:dyDescent="0.25">
      <c r="A15" s="264" t="s">
        <v>176</v>
      </c>
      <c r="B15" s="265"/>
      <c r="C15" s="266">
        <v>0.13950000000000001</v>
      </c>
      <c r="D15" s="267">
        <v>0.20399999999999999</v>
      </c>
      <c r="E15" s="266">
        <v>0.65200000000000002</v>
      </c>
      <c r="F15" s="266">
        <f>F14/2100</f>
        <v>0.28576190476190477</v>
      </c>
      <c r="G15" s="267"/>
      <c r="H15" s="266">
        <v>0.13700000000000001</v>
      </c>
      <c r="I15" s="267">
        <v>0.23200000000000001</v>
      </c>
      <c r="J15" s="266">
        <v>0.63100000000000001</v>
      </c>
      <c r="K15" s="266">
        <f>K14/2400</f>
        <v>0.28545833333333337</v>
      </c>
      <c r="L15" s="267"/>
      <c r="M15" s="266">
        <v>0.13600000000000001</v>
      </c>
      <c r="N15" s="267">
        <v>0.22900000000000001</v>
      </c>
      <c r="O15" s="266">
        <f>(O14*4)/P14</f>
        <v>0.56613210111443335</v>
      </c>
      <c r="P15" s="266">
        <f>P14/2800</f>
        <v>0.26278571428571429</v>
      </c>
    </row>
    <row r="16" spans="1:16" ht="15.75" x14ac:dyDescent="0.25">
      <c r="A16" s="199"/>
      <c r="B16" s="200"/>
      <c r="C16" s="201"/>
      <c r="D16" s="201"/>
      <c r="E16" s="201"/>
      <c r="F16" s="201"/>
      <c r="G16" s="200"/>
      <c r="H16" s="201"/>
      <c r="I16" s="201"/>
      <c r="J16" s="201"/>
      <c r="K16" s="201"/>
      <c r="L16" s="200"/>
      <c r="M16" s="201"/>
      <c r="N16" s="201"/>
      <c r="O16" s="201"/>
      <c r="P16" s="202"/>
    </row>
    <row r="17" spans="1:16" ht="15.75" x14ac:dyDescent="0.25">
      <c r="A17" s="199"/>
      <c r="B17" s="204"/>
      <c r="C17" s="204"/>
      <c r="D17" s="204"/>
      <c r="E17" s="204"/>
      <c r="F17" s="204"/>
      <c r="G17" s="204"/>
      <c r="H17" s="201"/>
      <c r="I17" s="201"/>
      <c r="J17" s="201"/>
      <c r="K17" s="201"/>
      <c r="L17" s="204"/>
      <c r="M17" s="201"/>
      <c r="N17" s="201"/>
      <c r="O17" s="201"/>
      <c r="P17" s="202"/>
    </row>
    <row r="18" spans="1:16" ht="15.75" x14ac:dyDescent="0.25">
      <c r="A18" s="205" t="s">
        <v>224</v>
      </c>
      <c r="B18" s="204"/>
      <c r="C18" s="204"/>
      <c r="D18" s="204"/>
      <c r="E18" s="204"/>
      <c r="F18" s="200"/>
      <c r="G18" s="204"/>
      <c r="H18" s="204"/>
      <c r="I18" s="204"/>
      <c r="J18" s="204"/>
      <c r="K18" s="200"/>
      <c r="L18" s="204"/>
      <c r="M18" s="204"/>
      <c r="N18" s="204"/>
      <c r="O18" s="204"/>
      <c r="P18" s="206"/>
    </row>
    <row r="19" spans="1:16" ht="15.75" x14ac:dyDescent="0.25">
      <c r="A19" s="268">
        <v>2</v>
      </c>
      <c r="B19" s="268">
        <v>3</v>
      </c>
      <c r="C19" s="268">
        <v>4</v>
      </c>
      <c r="D19" s="268">
        <v>5</v>
      </c>
      <c r="E19" s="268">
        <v>6</v>
      </c>
      <c r="F19" s="268">
        <v>7</v>
      </c>
      <c r="G19" s="268">
        <v>8</v>
      </c>
      <c r="H19" s="268">
        <v>9</v>
      </c>
      <c r="I19" s="268">
        <v>10</v>
      </c>
      <c r="J19" s="268">
        <v>11</v>
      </c>
      <c r="K19" s="268">
        <v>12</v>
      </c>
      <c r="L19" s="268">
        <v>13</v>
      </c>
      <c r="M19" s="268">
        <v>14</v>
      </c>
      <c r="N19" s="268">
        <v>15</v>
      </c>
      <c r="O19" s="268">
        <v>16</v>
      </c>
      <c r="P19" s="269">
        <v>17</v>
      </c>
    </row>
    <row r="20" spans="1:16" ht="31.5" x14ac:dyDescent="0.25">
      <c r="A20" s="256" t="s">
        <v>90</v>
      </c>
      <c r="B20" s="270">
        <v>200</v>
      </c>
      <c r="C20" s="271">
        <v>15.1</v>
      </c>
      <c r="D20" s="271">
        <v>5.7</v>
      </c>
      <c r="E20" s="271">
        <v>13.3</v>
      </c>
      <c r="F20" s="271">
        <v>350.9</v>
      </c>
      <c r="G20" s="270">
        <v>220</v>
      </c>
      <c r="H20" s="271">
        <v>18.5</v>
      </c>
      <c r="I20" s="271">
        <v>7.1</v>
      </c>
      <c r="J20" s="271">
        <v>16.3</v>
      </c>
      <c r="K20" s="271">
        <v>380.7</v>
      </c>
      <c r="L20" s="270">
        <v>250</v>
      </c>
      <c r="M20" s="271">
        <v>20.8</v>
      </c>
      <c r="N20" s="271">
        <v>8.4</v>
      </c>
      <c r="O20" s="271">
        <v>19</v>
      </c>
      <c r="P20" s="271">
        <v>483.7</v>
      </c>
    </row>
    <row r="21" spans="1:16" ht="25.5" customHeight="1" x14ac:dyDescent="0.25">
      <c r="A21" s="323" t="s">
        <v>36</v>
      </c>
      <c r="B21" s="216">
        <v>200</v>
      </c>
      <c r="C21" s="283">
        <v>0.3</v>
      </c>
      <c r="D21" s="283" t="s">
        <v>209</v>
      </c>
      <c r="E21" s="283">
        <v>16.899999999999999</v>
      </c>
      <c r="F21" s="283">
        <v>71.3</v>
      </c>
      <c r="G21" s="216">
        <v>200</v>
      </c>
      <c r="H21" s="283">
        <v>0.3</v>
      </c>
      <c r="I21" s="283" t="s">
        <v>209</v>
      </c>
      <c r="J21" s="283">
        <v>16.899999999999999</v>
      </c>
      <c r="K21" s="283">
        <v>71.3</v>
      </c>
      <c r="L21" s="216">
        <v>200</v>
      </c>
      <c r="M21" s="283">
        <v>0.3</v>
      </c>
      <c r="N21" s="283" t="s">
        <v>209</v>
      </c>
      <c r="O21" s="283">
        <v>16.899999999999999</v>
      </c>
      <c r="P21" s="283">
        <v>71.3</v>
      </c>
    </row>
    <row r="22" spans="1:16" ht="31.5" x14ac:dyDescent="0.25">
      <c r="A22" s="277" t="s">
        <v>110</v>
      </c>
      <c r="B22" s="273">
        <v>30</v>
      </c>
      <c r="C22" s="274">
        <v>2.2000000000000002</v>
      </c>
      <c r="D22" s="274">
        <v>0.3</v>
      </c>
      <c r="E22" s="274">
        <v>13.8</v>
      </c>
      <c r="F22" s="274">
        <v>67.5</v>
      </c>
      <c r="G22" s="273">
        <v>50</v>
      </c>
      <c r="H22" s="274">
        <v>3.7</v>
      </c>
      <c r="I22" s="274">
        <v>0.5</v>
      </c>
      <c r="J22" s="274">
        <v>22.9</v>
      </c>
      <c r="K22" s="274">
        <v>112.5</v>
      </c>
      <c r="L22" s="273">
        <v>50</v>
      </c>
      <c r="M22" s="274">
        <v>3.7</v>
      </c>
      <c r="N22" s="274">
        <v>0.5</v>
      </c>
      <c r="O22" s="274">
        <v>22.9</v>
      </c>
      <c r="P22" s="322">
        <v>112.5</v>
      </c>
    </row>
    <row r="23" spans="1:16" ht="18.75" x14ac:dyDescent="0.3">
      <c r="A23" s="186" t="s">
        <v>180</v>
      </c>
      <c r="B23" s="211">
        <v>20</v>
      </c>
      <c r="C23" s="185">
        <v>0.5</v>
      </c>
      <c r="D23" s="185">
        <v>3.7</v>
      </c>
      <c r="E23" s="185">
        <v>1.8</v>
      </c>
      <c r="F23" s="185">
        <v>42.1</v>
      </c>
      <c r="G23" s="212">
        <v>20</v>
      </c>
      <c r="H23" s="185">
        <v>0.5</v>
      </c>
      <c r="I23" s="185">
        <v>3.7</v>
      </c>
      <c r="J23" s="185">
        <v>1.8</v>
      </c>
      <c r="K23" s="185">
        <v>42.1</v>
      </c>
      <c r="L23" s="212">
        <v>20</v>
      </c>
      <c r="M23" s="185">
        <v>0.5</v>
      </c>
      <c r="N23" s="185">
        <v>3.7</v>
      </c>
      <c r="O23" s="185">
        <v>1.8</v>
      </c>
      <c r="P23" s="185">
        <v>42.1</v>
      </c>
    </row>
    <row r="24" spans="1:16" ht="15.75" x14ac:dyDescent="0.25">
      <c r="A24" s="263" t="s">
        <v>175</v>
      </c>
      <c r="B24" s="260">
        <f>SUM(B20:B23)</f>
        <v>450</v>
      </c>
      <c r="C24" s="260">
        <f t="shared" ref="C24:P24" si="2">SUM(C20:C23)</f>
        <v>18.100000000000001</v>
      </c>
      <c r="D24" s="260">
        <f t="shared" si="2"/>
        <v>9.6999999999999993</v>
      </c>
      <c r="E24" s="260">
        <f t="shared" si="2"/>
        <v>45.8</v>
      </c>
      <c r="F24" s="260">
        <f t="shared" si="2"/>
        <v>531.79999999999995</v>
      </c>
      <c r="G24" s="260">
        <f t="shared" si="2"/>
        <v>490</v>
      </c>
      <c r="H24" s="260">
        <f t="shared" si="2"/>
        <v>23</v>
      </c>
      <c r="I24" s="260">
        <f t="shared" si="2"/>
        <v>11.3</v>
      </c>
      <c r="J24" s="260">
        <f t="shared" si="2"/>
        <v>57.9</v>
      </c>
      <c r="K24" s="260">
        <f t="shared" si="2"/>
        <v>606.6</v>
      </c>
      <c r="L24" s="260">
        <f t="shared" si="2"/>
        <v>520</v>
      </c>
      <c r="M24" s="260">
        <f t="shared" si="2"/>
        <v>25.3</v>
      </c>
      <c r="N24" s="260">
        <f t="shared" si="2"/>
        <v>12.600000000000001</v>
      </c>
      <c r="O24" s="260">
        <f t="shared" si="2"/>
        <v>60.599999999999994</v>
      </c>
      <c r="P24" s="260">
        <f t="shared" si="2"/>
        <v>709.6</v>
      </c>
    </row>
    <row r="25" spans="1:16" ht="15.75" x14ac:dyDescent="0.25">
      <c r="A25" s="264" t="s">
        <v>176</v>
      </c>
      <c r="B25" s="265"/>
      <c r="C25" s="266">
        <v>0.14199999999999999</v>
      </c>
      <c r="D25" s="267">
        <f>(D24*9)/F24</f>
        <v>0.16415945844302371</v>
      </c>
      <c r="E25" s="266">
        <f>(E24*4)/F24</f>
        <v>0.34449040992854457</v>
      </c>
      <c r="F25" s="266">
        <f>F24/2100</f>
        <v>0.25323809523809521</v>
      </c>
      <c r="G25" s="265"/>
      <c r="H25" s="266">
        <v>0.14099999999999999</v>
      </c>
      <c r="I25" s="267">
        <f>(I24*9)/K24</f>
        <v>0.16765578635014836</v>
      </c>
      <c r="J25" s="266">
        <f>(J24*4)/K24</f>
        <v>0.38180019782393665</v>
      </c>
      <c r="K25" s="266">
        <f>K24/2400</f>
        <v>0.25275000000000003</v>
      </c>
      <c r="L25" s="265"/>
      <c r="M25" s="266">
        <v>0.15</v>
      </c>
      <c r="N25" s="267">
        <f>(N24*9)/P24</f>
        <v>0.15980834272829764</v>
      </c>
      <c r="O25" s="266">
        <f>(O24*4)/P24</f>
        <v>0.34160090191657266</v>
      </c>
      <c r="P25" s="266">
        <f>P24/2800</f>
        <v>0.25342857142857145</v>
      </c>
    </row>
    <row r="26" spans="1:16" ht="15.75" x14ac:dyDescent="0.25">
      <c r="A26" s="199"/>
      <c r="B26" s="200"/>
      <c r="C26" s="201"/>
      <c r="D26" s="201"/>
      <c r="E26" s="201"/>
      <c r="F26" s="201"/>
      <c r="G26" s="200"/>
      <c r="H26" s="201"/>
      <c r="I26" s="201"/>
      <c r="J26" s="201"/>
      <c r="K26" s="201"/>
      <c r="L26" s="200"/>
      <c r="M26" s="201"/>
      <c r="N26" s="201"/>
      <c r="O26" s="201"/>
      <c r="P26" s="202"/>
    </row>
    <row r="27" spans="1:16" ht="15.75" x14ac:dyDescent="0.25">
      <c r="A27" s="199"/>
      <c r="B27" s="204"/>
      <c r="C27" s="204"/>
      <c r="D27" s="204"/>
      <c r="E27" s="204"/>
      <c r="F27" s="204"/>
      <c r="G27" s="204"/>
      <c r="H27" s="201"/>
      <c r="I27" s="201"/>
      <c r="J27" s="201"/>
      <c r="K27" s="201"/>
      <c r="L27" s="200"/>
      <c r="M27" s="201"/>
      <c r="N27" s="201"/>
      <c r="O27" s="201"/>
      <c r="P27" s="202"/>
    </row>
    <row r="28" spans="1:16" ht="15.75" x14ac:dyDescent="0.25">
      <c r="A28" s="205" t="s">
        <v>225</v>
      </c>
      <c r="B28" s="204"/>
      <c r="C28" s="204"/>
      <c r="D28" s="204"/>
      <c r="E28" s="204"/>
      <c r="F28" s="204"/>
      <c r="G28" s="204"/>
      <c r="H28" s="204"/>
      <c r="I28" s="204"/>
      <c r="J28" s="204"/>
      <c r="K28" s="204"/>
      <c r="L28" s="204"/>
      <c r="M28" s="204"/>
      <c r="N28" s="204"/>
      <c r="O28" s="204"/>
      <c r="P28" s="229"/>
    </row>
    <row r="29" spans="1:16" ht="15.75" x14ac:dyDescent="0.25">
      <c r="A29" s="268">
        <v>2</v>
      </c>
      <c r="B29" s="268">
        <v>3</v>
      </c>
      <c r="C29" s="275">
        <v>4</v>
      </c>
      <c r="D29" s="275">
        <v>5</v>
      </c>
      <c r="E29" s="275">
        <v>6</v>
      </c>
      <c r="F29" s="275">
        <v>7</v>
      </c>
      <c r="G29" s="275">
        <v>8</v>
      </c>
      <c r="H29" s="275">
        <v>9</v>
      </c>
      <c r="I29" s="275">
        <v>10</v>
      </c>
      <c r="J29" s="275">
        <v>11</v>
      </c>
      <c r="K29" s="275">
        <v>12</v>
      </c>
      <c r="L29" s="275">
        <v>13</v>
      </c>
      <c r="M29" s="275">
        <v>14</v>
      </c>
      <c r="N29" s="275">
        <v>15</v>
      </c>
      <c r="O29" s="275">
        <v>16</v>
      </c>
      <c r="P29" s="276">
        <v>17</v>
      </c>
    </row>
    <row r="30" spans="1:16" ht="18.75" x14ac:dyDescent="0.3">
      <c r="A30" s="256" t="s">
        <v>226</v>
      </c>
      <c r="B30" s="324">
        <v>70</v>
      </c>
      <c r="C30" s="185">
        <v>12.7</v>
      </c>
      <c r="D30" s="185">
        <v>4.4000000000000004</v>
      </c>
      <c r="E30" s="185">
        <v>8</v>
      </c>
      <c r="F30" s="185">
        <v>141.1</v>
      </c>
      <c r="G30" s="212">
        <v>90</v>
      </c>
      <c r="H30" s="185">
        <v>18.5</v>
      </c>
      <c r="I30" s="185">
        <v>5.6</v>
      </c>
      <c r="J30" s="185">
        <v>10.4</v>
      </c>
      <c r="K30" s="185">
        <v>167.1</v>
      </c>
      <c r="L30" s="212">
        <v>100</v>
      </c>
      <c r="M30" s="185">
        <v>19.7</v>
      </c>
      <c r="N30" s="185">
        <v>5.7</v>
      </c>
      <c r="O30" s="185">
        <v>12.1</v>
      </c>
      <c r="P30" s="185">
        <v>199.1</v>
      </c>
    </row>
    <row r="31" spans="1:16" ht="21" customHeight="1" x14ac:dyDescent="0.25">
      <c r="A31" s="277" t="s">
        <v>227</v>
      </c>
      <c r="B31" s="187">
        <v>130</v>
      </c>
      <c r="C31" s="188">
        <v>3</v>
      </c>
      <c r="D31" s="188">
        <v>2.8</v>
      </c>
      <c r="E31" s="188">
        <v>24.02</v>
      </c>
      <c r="F31" s="188">
        <v>140.12</v>
      </c>
      <c r="G31" s="187">
        <v>150</v>
      </c>
      <c r="H31" s="188">
        <v>3.7</v>
      </c>
      <c r="I31" s="188">
        <v>4.4000000000000004</v>
      </c>
      <c r="J31" s="188">
        <v>30</v>
      </c>
      <c r="K31" s="188">
        <v>182.5</v>
      </c>
      <c r="L31" s="187">
        <v>180</v>
      </c>
      <c r="M31" s="188">
        <v>4.4000000000000004</v>
      </c>
      <c r="N31" s="188">
        <v>5.9</v>
      </c>
      <c r="O31" s="188">
        <v>35.200000000000003</v>
      </c>
      <c r="P31" s="188">
        <v>221.4</v>
      </c>
    </row>
    <row r="32" spans="1:16" ht="30" customHeight="1" x14ac:dyDescent="0.25">
      <c r="A32" s="186" t="s">
        <v>186</v>
      </c>
      <c r="B32" s="230">
        <v>20</v>
      </c>
      <c r="C32" s="231">
        <v>0.7</v>
      </c>
      <c r="D32" s="231">
        <v>0</v>
      </c>
      <c r="E32" s="231">
        <v>3.1</v>
      </c>
      <c r="F32" s="231">
        <v>25</v>
      </c>
      <c r="G32" s="230">
        <v>25</v>
      </c>
      <c r="H32" s="231">
        <v>0.8</v>
      </c>
      <c r="I32" s="231">
        <v>0</v>
      </c>
      <c r="J32" s="231">
        <v>4.0999999999999996</v>
      </c>
      <c r="K32" s="231">
        <v>28</v>
      </c>
      <c r="L32" s="230">
        <v>30</v>
      </c>
      <c r="M32" s="231">
        <v>0.9</v>
      </c>
      <c r="N32" s="231">
        <v>0</v>
      </c>
      <c r="O32" s="231">
        <v>5.0999999999999996</v>
      </c>
      <c r="P32" s="231">
        <v>30</v>
      </c>
    </row>
    <row r="33" spans="1:16" ht="21.95" customHeight="1" x14ac:dyDescent="0.3">
      <c r="A33" s="186" t="s">
        <v>180</v>
      </c>
      <c r="B33" s="211">
        <v>20</v>
      </c>
      <c r="C33" s="185">
        <v>0.5</v>
      </c>
      <c r="D33" s="185">
        <v>3.7</v>
      </c>
      <c r="E33" s="185">
        <v>1.8</v>
      </c>
      <c r="F33" s="185">
        <v>42.1</v>
      </c>
      <c r="G33" s="212">
        <v>20</v>
      </c>
      <c r="H33" s="185">
        <v>0.5</v>
      </c>
      <c r="I33" s="185">
        <v>3.7</v>
      </c>
      <c r="J33" s="185">
        <v>1.8</v>
      </c>
      <c r="K33" s="185">
        <v>42.1</v>
      </c>
      <c r="L33" s="212">
        <v>20</v>
      </c>
      <c r="M33" s="185">
        <v>0.5</v>
      </c>
      <c r="N33" s="185">
        <v>3.7</v>
      </c>
      <c r="O33" s="185">
        <v>1.8</v>
      </c>
      <c r="P33" s="185">
        <v>42.1</v>
      </c>
    </row>
    <row r="34" spans="1:16" ht="19.5" customHeight="1" x14ac:dyDescent="0.25">
      <c r="A34" s="277" t="s">
        <v>30</v>
      </c>
      <c r="B34" s="270">
        <v>200</v>
      </c>
      <c r="C34" s="286">
        <v>1.2</v>
      </c>
      <c r="D34" s="286">
        <v>0.2</v>
      </c>
      <c r="E34" s="286">
        <v>8.1999999999999993</v>
      </c>
      <c r="F34" s="286">
        <v>42.8</v>
      </c>
      <c r="G34" s="287">
        <v>200</v>
      </c>
      <c r="H34" s="286">
        <v>1.2</v>
      </c>
      <c r="I34" s="286">
        <v>0.2</v>
      </c>
      <c r="J34" s="286">
        <v>8.1999999999999993</v>
      </c>
      <c r="K34" s="286">
        <v>42.8</v>
      </c>
      <c r="L34" s="287">
        <v>200</v>
      </c>
      <c r="M34" s="286">
        <v>1.2</v>
      </c>
      <c r="N34" s="286">
        <v>0.2</v>
      </c>
      <c r="O34" s="286">
        <v>8.1999999999999993</v>
      </c>
      <c r="P34" s="286">
        <v>42.8</v>
      </c>
    </row>
    <row r="35" spans="1:16" ht="15.75" x14ac:dyDescent="0.25">
      <c r="A35" s="256" t="s">
        <v>67</v>
      </c>
      <c r="B35" s="260">
        <v>120</v>
      </c>
      <c r="C35" s="325">
        <v>0.38</v>
      </c>
      <c r="D35" s="326">
        <v>0.05</v>
      </c>
      <c r="E35" s="325">
        <v>15.84</v>
      </c>
      <c r="F35" s="325">
        <v>67.2</v>
      </c>
      <c r="G35" s="260">
        <v>120</v>
      </c>
      <c r="H35" s="325">
        <v>0.38</v>
      </c>
      <c r="I35" s="326">
        <v>0.05</v>
      </c>
      <c r="J35" s="325">
        <v>15.84</v>
      </c>
      <c r="K35" s="325">
        <v>67.2</v>
      </c>
      <c r="L35" s="260">
        <v>120</v>
      </c>
      <c r="M35" s="325">
        <v>0.38</v>
      </c>
      <c r="N35" s="326">
        <v>0.05</v>
      </c>
      <c r="O35" s="325">
        <v>15.84</v>
      </c>
      <c r="P35" s="325">
        <v>67.2</v>
      </c>
    </row>
    <row r="36" spans="1:16" ht="31.5" x14ac:dyDescent="0.25">
      <c r="A36" s="256" t="s">
        <v>110</v>
      </c>
      <c r="B36" s="260">
        <v>30</v>
      </c>
      <c r="C36" s="325">
        <v>2.2000000000000002</v>
      </c>
      <c r="D36" s="325">
        <v>0.3</v>
      </c>
      <c r="E36" s="325">
        <v>13.8</v>
      </c>
      <c r="F36" s="325">
        <v>67.5</v>
      </c>
      <c r="G36" s="260">
        <v>50</v>
      </c>
      <c r="H36" s="325">
        <v>3.7</v>
      </c>
      <c r="I36" s="325">
        <v>0.5</v>
      </c>
      <c r="J36" s="325">
        <v>22.9</v>
      </c>
      <c r="K36" s="325">
        <v>112.5</v>
      </c>
      <c r="L36" s="260">
        <v>50</v>
      </c>
      <c r="M36" s="325">
        <v>3.7</v>
      </c>
      <c r="N36" s="325">
        <v>0.5</v>
      </c>
      <c r="O36" s="325">
        <v>22.9</v>
      </c>
      <c r="P36" s="325">
        <v>112.5</v>
      </c>
    </row>
    <row r="37" spans="1:16" ht="15.75" x14ac:dyDescent="0.25">
      <c r="A37" s="263" t="s">
        <v>175</v>
      </c>
      <c r="B37" s="260">
        <f t="shared" ref="B37:P37" si="3">SUM(B30:B36)</f>
        <v>590</v>
      </c>
      <c r="C37" s="260">
        <f t="shared" si="3"/>
        <v>20.679999999999996</v>
      </c>
      <c r="D37" s="260">
        <f t="shared" si="3"/>
        <v>11.450000000000001</v>
      </c>
      <c r="E37" s="260">
        <f t="shared" si="3"/>
        <v>74.759999999999991</v>
      </c>
      <c r="F37" s="260">
        <f t="shared" si="3"/>
        <v>525.82000000000005</v>
      </c>
      <c r="G37" s="260">
        <f t="shared" si="3"/>
        <v>655</v>
      </c>
      <c r="H37" s="260">
        <f t="shared" si="3"/>
        <v>28.779999999999998</v>
      </c>
      <c r="I37" s="260">
        <f t="shared" si="3"/>
        <v>14.45</v>
      </c>
      <c r="J37" s="260">
        <f t="shared" si="3"/>
        <v>93.240000000000009</v>
      </c>
      <c r="K37" s="260">
        <f t="shared" si="3"/>
        <v>642.20000000000005</v>
      </c>
      <c r="L37" s="260">
        <f t="shared" si="3"/>
        <v>700</v>
      </c>
      <c r="M37" s="260">
        <f t="shared" si="3"/>
        <v>30.779999999999998</v>
      </c>
      <c r="N37" s="260">
        <f t="shared" si="3"/>
        <v>16.05</v>
      </c>
      <c r="O37" s="260">
        <f t="shared" si="3"/>
        <v>101.14000000000001</v>
      </c>
      <c r="P37" s="260">
        <f t="shared" si="3"/>
        <v>715.1</v>
      </c>
    </row>
    <row r="38" spans="1:16" ht="15.75" x14ac:dyDescent="0.25">
      <c r="A38" s="264" t="s">
        <v>176</v>
      </c>
      <c r="B38" s="265"/>
      <c r="C38" s="266">
        <v>0.125</v>
      </c>
      <c r="D38" s="267">
        <v>0.28199999999999997</v>
      </c>
      <c r="E38" s="266">
        <v>0.59299999999999997</v>
      </c>
      <c r="F38" s="266">
        <f>F37/2100</f>
        <v>0.25039047619047622</v>
      </c>
      <c r="G38" s="265"/>
      <c r="H38" s="266">
        <v>0.12</v>
      </c>
      <c r="I38" s="267">
        <v>0.28000000000000003</v>
      </c>
      <c r="J38" s="266">
        <v>0.6</v>
      </c>
      <c r="K38" s="266">
        <f>K37/2400</f>
        <v>0.26758333333333334</v>
      </c>
      <c r="L38" s="265"/>
      <c r="M38" s="266">
        <v>0.121</v>
      </c>
      <c r="N38" s="267">
        <v>0.29799999999999999</v>
      </c>
      <c r="O38" s="266">
        <v>0.58099999999999996</v>
      </c>
      <c r="P38" s="266">
        <f>P37/2800</f>
        <v>0.25539285714285714</v>
      </c>
    </row>
    <row r="39" spans="1:16" ht="15.75" x14ac:dyDescent="0.25">
      <c r="A39" s="199"/>
      <c r="B39" s="200"/>
      <c r="C39" s="201"/>
      <c r="D39" s="201"/>
      <c r="E39" s="201"/>
      <c r="F39" s="201"/>
      <c r="G39" s="200"/>
      <c r="H39" s="201"/>
      <c r="I39" s="201"/>
      <c r="J39" s="201"/>
      <c r="K39" s="201"/>
      <c r="L39" s="200"/>
      <c r="M39" s="201"/>
      <c r="N39" s="201"/>
      <c r="O39" s="201"/>
      <c r="P39" s="202"/>
    </row>
    <row r="40" spans="1:16" ht="15.75" x14ac:dyDescent="0.25">
      <c r="A40" s="199"/>
      <c r="B40" s="200"/>
      <c r="C40" s="201"/>
      <c r="D40" s="201"/>
      <c r="E40" s="201"/>
      <c r="F40" s="201"/>
      <c r="G40" s="200"/>
      <c r="H40" s="201"/>
      <c r="I40" s="201"/>
      <c r="J40" s="201"/>
      <c r="K40" s="201"/>
      <c r="L40" s="200"/>
      <c r="M40" s="201"/>
      <c r="N40" s="201"/>
      <c r="O40" s="201"/>
      <c r="P40" s="202"/>
    </row>
    <row r="41" spans="1:16" ht="15.75" x14ac:dyDescent="0.25">
      <c r="A41" s="205" t="s">
        <v>228</v>
      </c>
      <c r="B41" s="204"/>
      <c r="C41" s="204"/>
      <c r="D41" s="204"/>
      <c r="E41" s="204"/>
      <c r="F41" s="204"/>
      <c r="G41" s="204"/>
      <c r="H41" s="204"/>
      <c r="I41" s="204"/>
      <c r="J41" s="204"/>
      <c r="K41" s="204"/>
      <c r="L41" s="204"/>
      <c r="M41" s="204"/>
      <c r="N41" s="204"/>
      <c r="O41" s="204"/>
      <c r="P41" s="229"/>
    </row>
    <row r="42" spans="1:16" ht="15.75" x14ac:dyDescent="0.25">
      <c r="A42" s="268">
        <v>2</v>
      </c>
      <c r="B42" s="275">
        <v>3</v>
      </c>
      <c r="C42" s="275">
        <v>4</v>
      </c>
      <c r="D42" s="275">
        <v>5</v>
      </c>
      <c r="E42" s="275">
        <v>6</v>
      </c>
      <c r="F42" s="275">
        <v>7</v>
      </c>
      <c r="G42" s="275">
        <v>8</v>
      </c>
      <c r="H42" s="275">
        <v>9</v>
      </c>
      <c r="I42" s="275">
        <v>10</v>
      </c>
      <c r="J42" s="275">
        <v>11</v>
      </c>
      <c r="K42" s="275">
        <v>12</v>
      </c>
      <c r="L42" s="275">
        <v>13</v>
      </c>
      <c r="M42" s="275">
        <v>14</v>
      </c>
      <c r="N42" s="275">
        <v>15</v>
      </c>
      <c r="O42" s="275">
        <v>16</v>
      </c>
      <c r="P42" s="276">
        <v>17</v>
      </c>
    </row>
    <row r="43" spans="1:16" ht="32.25" x14ac:dyDescent="0.3">
      <c r="A43" s="327" t="s">
        <v>149</v>
      </c>
      <c r="B43" s="210">
        <v>70</v>
      </c>
      <c r="C43" s="328">
        <v>8.9</v>
      </c>
      <c r="D43" s="328">
        <v>3.9</v>
      </c>
      <c r="E43" s="328">
        <v>11.1</v>
      </c>
      <c r="F43" s="328">
        <v>290.10000000000002</v>
      </c>
      <c r="G43" s="210">
        <v>90</v>
      </c>
      <c r="H43" s="328">
        <v>12</v>
      </c>
      <c r="I43" s="328">
        <v>4.0999999999999996</v>
      </c>
      <c r="J43" s="328">
        <v>13.7</v>
      </c>
      <c r="K43" s="328">
        <v>299.39999999999998</v>
      </c>
      <c r="L43" s="210">
        <v>100</v>
      </c>
      <c r="M43" s="328">
        <v>14</v>
      </c>
      <c r="N43" s="328">
        <v>4.8</v>
      </c>
      <c r="O43" s="328">
        <v>15.7</v>
      </c>
      <c r="P43" s="328">
        <v>379.4</v>
      </c>
    </row>
    <row r="44" spans="1:16" ht="31.5" x14ac:dyDescent="0.25">
      <c r="A44" s="186" t="s">
        <v>73</v>
      </c>
      <c r="B44" s="192">
        <v>130</v>
      </c>
      <c r="C44" s="193">
        <v>2.4</v>
      </c>
      <c r="D44" s="193">
        <v>4.7</v>
      </c>
      <c r="E44" s="193">
        <v>12.6</v>
      </c>
      <c r="F44" s="193">
        <v>161.80000000000001</v>
      </c>
      <c r="G44" s="192">
        <v>150</v>
      </c>
      <c r="H44" s="193">
        <v>2.7</v>
      </c>
      <c r="I44" s="193">
        <v>7.3</v>
      </c>
      <c r="J44" s="193">
        <v>14.5</v>
      </c>
      <c r="K44" s="193">
        <v>200.8</v>
      </c>
      <c r="L44" s="192">
        <v>180</v>
      </c>
      <c r="M44" s="193">
        <v>3.1</v>
      </c>
      <c r="N44" s="193">
        <v>6.5</v>
      </c>
      <c r="O44" s="193">
        <v>16.7</v>
      </c>
      <c r="P44" s="193">
        <v>261.8</v>
      </c>
    </row>
    <row r="45" spans="1:16" ht="18.75" x14ac:dyDescent="0.25">
      <c r="A45" s="300" t="s">
        <v>50</v>
      </c>
      <c r="B45" s="237">
        <v>200</v>
      </c>
      <c r="C45" s="238">
        <v>0.3</v>
      </c>
      <c r="D45" s="238">
        <v>0.1</v>
      </c>
      <c r="E45" s="238">
        <v>15.6</v>
      </c>
      <c r="F45" s="238">
        <v>68.5</v>
      </c>
      <c r="G45" s="237">
        <v>200</v>
      </c>
      <c r="H45" s="238">
        <v>0.3</v>
      </c>
      <c r="I45" s="238">
        <v>0.1</v>
      </c>
      <c r="J45" s="238">
        <v>15.6</v>
      </c>
      <c r="K45" s="238">
        <v>68.5</v>
      </c>
      <c r="L45" s="237">
        <v>200</v>
      </c>
      <c r="M45" s="238">
        <v>0.3</v>
      </c>
      <c r="N45" s="238">
        <v>0.1</v>
      </c>
      <c r="O45" s="238">
        <v>15.6</v>
      </c>
      <c r="P45" s="238">
        <v>68.5</v>
      </c>
    </row>
    <row r="46" spans="1:16" ht="31.5" x14ac:dyDescent="0.25">
      <c r="A46" s="256" t="s">
        <v>110</v>
      </c>
      <c r="B46" s="260">
        <v>30</v>
      </c>
      <c r="C46" s="325">
        <v>2.2000000000000002</v>
      </c>
      <c r="D46" s="325">
        <v>0.3</v>
      </c>
      <c r="E46" s="325">
        <v>13.8</v>
      </c>
      <c r="F46" s="325">
        <v>67.5</v>
      </c>
      <c r="G46" s="260">
        <v>50</v>
      </c>
      <c r="H46" s="325">
        <v>3.7</v>
      </c>
      <c r="I46" s="325">
        <v>0.5</v>
      </c>
      <c r="J46" s="325">
        <v>22.9</v>
      </c>
      <c r="K46" s="325">
        <v>112.5</v>
      </c>
      <c r="L46" s="260">
        <v>50</v>
      </c>
      <c r="M46" s="261">
        <v>3.7</v>
      </c>
      <c r="N46" s="261">
        <v>0.5</v>
      </c>
      <c r="O46" s="261">
        <v>22.9</v>
      </c>
      <c r="P46" s="261">
        <v>112.5</v>
      </c>
    </row>
    <row r="47" spans="1:16" ht="15.75" x14ac:dyDescent="0.25">
      <c r="A47" s="263" t="s">
        <v>175</v>
      </c>
      <c r="B47" s="260">
        <f>SUM(B43:B46)</f>
        <v>430</v>
      </c>
      <c r="C47" s="260">
        <f t="shared" ref="C47:P47" si="4">SUM(C43:C46)</f>
        <v>13.8</v>
      </c>
      <c r="D47" s="260">
        <f t="shared" si="4"/>
        <v>9</v>
      </c>
      <c r="E47" s="260">
        <f t="shared" si="4"/>
        <v>53.099999999999994</v>
      </c>
      <c r="F47" s="260">
        <f t="shared" si="4"/>
        <v>587.90000000000009</v>
      </c>
      <c r="G47" s="260">
        <f t="shared" si="4"/>
        <v>490</v>
      </c>
      <c r="H47" s="260">
        <f t="shared" si="4"/>
        <v>18.7</v>
      </c>
      <c r="I47" s="260">
        <f t="shared" si="4"/>
        <v>11.999999999999998</v>
      </c>
      <c r="J47" s="260">
        <f t="shared" si="4"/>
        <v>66.699999999999989</v>
      </c>
      <c r="K47" s="260">
        <f t="shared" si="4"/>
        <v>681.2</v>
      </c>
      <c r="L47" s="260">
        <f t="shared" si="4"/>
        <v>530</v>
      </c>
      <c r="M47" s="260">
        <f t="shared" si="4"/>
        <v>21.1</v>
      </c>
      <c r="N47" s="260">
        <f t="shared" si="4"/>
        <v>11.9</v>
      </c>
      <c r="O47" s="260">
        <f t="shared" si="4"/>
        <v>70.900000000000006</v>
      </c>
      <c r="P47" s="260">
        <f t="shared" si="4"/>
        <v>822.2</v>
      </c>
    </row>
    <row r="48" spans="1:16" ht="15.75" x14ac:dyDescent="0.25">
      <c r="A48" s="264" t="s">
        <v>176</v>
      </c>
      <c r="B48" s="265"/>
      <c r="C48" s="266">
        <f>(C47*4)/F47</f>
        <v>9.3893519306004411E-2</v>
      </c>
      <c r="D48" s="267">
        <v>0.27</v>
      </c>
      <c r="E48" s="266">
        <v>0.57830000000000004</v>
      </c>
      <c r="F48" s="266">
        <f>F47/2100</f>
        <v>0.27995238095238101</v>
      </c>
      <c r="G48" s="265"/>
      <c r="H48" s="266">
        <f>(H47*4)/K47</f>
        <v>0.1098062243100411</v>
      </c>
      <c r="I48" s="267">
        <v>0.28599999999999998</v>
      </c>
      <c r="J48" s="266">
        <v>0.56850000000000001</v>
      </c>
      <c r="K48" s="266">
        <f>K47/2400</f>
        <v>0.28383333333333333</v>
      </c>
      <c r="L48" s="265"/>
      <c r="M48" s="266">
        <f>(M47*4)/P47</f>
        <v>0.10265142301143275</v>
      </c>
      <c r="N48" s="267">
        <v>0.28699999999999998</v>
      </c>
      <c r="O48" s="266">
        <v>0.56510000000000005</v>
      </c>
      <c r="P48" s="266">
        <f>P47/2800</f>
        <v>0.29364285714285715</v>
      </c>
    </row>
    <row r="49" spans="1:16" ht="15.75" x14ac:dyDescent="0.25">
      <c r="A49" s="199"/>
      <c r="B49" s="200"/>
      <c r="C49" s="201"/>
      <c r="D49" s="201"/>
      <c r="E49" s="201"/>
      <c r="F49" s="201"/>
      <c r="G49" s="200"/>
      <c r="H49" s="201"/>
      <c r="I49" s="201"/>
      <c r="J49" s="201"/>
      <c r="K49" s="201"/>
      <c r="L49" s="200"/>
      <c r="M49" s="201"/>
      <c r="N49" s="201"/>
      <c r="O49" s="201"/>
      <c r="P49" s="202"/>
    </row>
    <row r="50" spans="1:16" ht="15.75" x14ac:dyDescent="0.25">
      <c r="A50" s="203"/>
      <c r="B50" s="204"/>
      <c r="C50" s="201"/>
      <c r="D50" s="201"/>
      <c r="E50" s="201"/>
      <c r="F50" s="201"/>
      <c r="G50" s="200"/>
      <c r="H50" s="201"/>
      <c r="I50" s="201"/>
      <c r="J50" s="201"/>
      <c r="K50" s="201"/>
      <c r="L50" s="200"/>
      <c r="M50" s="201"/>
      <c r="N50" s="201"/>
      <c r="O50" s="201"/>
      <c r="P50" s="202"/>
    </row>
    <row r="51" spans="1:16" ht="15.75" x14ac:dyDescent="0.25">
      <c r="A51" s="205" t="s">
        <v>229</v>
      </c>
      <c r="B51" s="204"/>
      <c r="C51" s="204"/>
      <c r="D51" s="204"/>
      <c r="E51" s="204"/>
      <c r="F51" s="204"/>
      <c r="G51" s="204"/>
      <c r="H51" s="204"/>
      <c r="I51" s="204"/>
      <c r="J51" s="204"/>
      <c r="K51" s="204"/>
      <c r="L51" s="204"/>
      <c r="M51" s="204"/>
      <c r="N51" s="204"/>
      <c r="O51" s="204"/>
      <c r="P51" s="229"/>
    </row>
    <row r="52" spans="1:16" ht="15.75" x14ac:dyDescent="0.25">
      <c r="A52" s="268">
        <v>2</v>
      </c>
      <c r="B52" s="268">
        <v>3</v>
      </c>
      <c r="C52" s="275">
        <v>4</v>
      </c>
      <c r="D52" s="275">
        <v>5</v>
      </c>
      <c r="E52" s="275">
        <v>6</v>
      </c>
      <c r="F52" s="275">
        <v>7</v>
      </c>
      <c r="G52" s="275">
        <v>8</v>
      </c>
      <c r="H52" s="275">
        <v>9</v>
      </c>
      <c r="I52" s="275">
        <v>10</v>
      </c>
      <c r="J52" s="275">
        <v>11</v>
      </c>
      <c r="K52" s="275">
        <v>12</v>
      </c>
      <c r="L52" s="275">
        <v>13</v>
      </c>
      <c r="M52" s="275">
        <v>14</v>
      </c>
      <c r="N52" s="275">
        <v>15</v>
      </c>
      <c r="O52" s="275">
        <v>16</v>
      </c>
      <c r="P52" s="276">
        <v>17</v>
      </c>
    </row>
    <row r="53" spans="1:16" ht="18.75" x14ac:dyDescent="0.3">
      <c r="A53" s="329" t="s">
        <v>217</v>
      </c>
      <c r="B53" s="308">
        <v>60</v>
      </c>
      <c r="C53" s="307">
        <v>0.7</v>
      </c>
      <c r="D53" s="307">
        <v>4</v>
      </c>
      <c r="E53" s="307">
        <v>5.3</v>
      </c>
      <c r="F53" s="307">
        <v>61</v>
      </c>
      <c r="G53" s="308">
        <v>80</v>
      </c>
      <c r="H53" s="307">
        <v>1</v>
      </c>
      <c r="I53" s="307">
        <v>5</v>
      </c>
      <c r="J53" s="307">
        <v>7.3</v>
      </c>
      <c r="K53" s="307">
        <v>79.5</v>
      </c>
      <c r="L53" s="308">
        <v>100</v>
      </c>
      <c r="M53" s="307">
        <v>1.2</v>
      </c>
      <c r="N53" s="307">
        <v>5.0999999999999996</v>
      </c>
      <c r="O53" s="307">
        <v>9</v>
      </c>
      <c r="P53" s="309">
        <v>107.6</v>
      </c>
    </row>
    <row r="54" spans="1:16" ht="31.5" x14ac:dyDescent="0.25">
      <c r="A54" s="256" t="s">
        <v>230</v>
      </c>
      <c r="B54" s="287">
        <v>200</v>
      </c>
      <c r="C54" s="286">
        <v>7</v>
      </c>
      <c r="D54" s="286">
        <v>7.2</v>
      </c>
      <c r="E54" s="286">
        <v>13.3</v>
      </c>
      <c r="F54" s="286">
        <v>144.5</v>
      </c>
      <c r="G54" s="287">
        <v>220</v>
      </c>
      <c r="H54" s="288">
        <v>7.5</v>
      </c>
      <c r="I54" s="286">
        <v>8.1999999999999993</v>
      </c>
      <c r="J54" s="286">
        <v>16.899999999999999</v>
      </c>
      <c r="K54" s="286">
        <v>168.2</v>
      </c>
      <c r="L54" s="287">
        <v>250</v>
      </c>
      <c r="M54" s="286">
        <v>9.1999999999999993</v>
      </c>
      <c r="N54" s="286">
        <v>10.199999999999999</v>
      </c>
      <c r="O54" s="286">
        <v>19.2</v>
      </c>
      <c r="P54" s="288">
        <v>221.9</v>
      </c>
    </row>
    <row r="55" spans="1:16" ht="18.75" x14ac:dyDescent="0.25">
      <c r="A55" s="186" t="s">
        <v>98</v>
      </c>
      <c r="B55" s="216">
        <v>200</v>
      </c>
      <c r="C55" s="233">
        <v>0.1</v>
      </c>
      <c r="D55" s="233">
        <v>0.1</v>
      </c>
      <c r="E55" s="233">
        <v>8.1999999999999993</v>
      </c>
      <c r="F55" s="233">
        <v>35.200000000000003</v>
      </c>
      <c r="G55" s="216">
        <v>200</v>
      </c>
      <c r="H55" s="233">
        <v>0.1</v>
      </c>
      <c r="I55" s="233">
        <v>0.1</v>
      </c>
      <c r="J55" s="233">
        <v>8.1999999999999993</v>
      </c>
      <c r="K55" s="233">
        <v>35.200000000000003</v>
      </c>
      <c r="L55" s="216">
        <v>200</v>
      </c>
      <c r="M55" s="233">
        <v>0.1</v>
      </c>
      <c r="N55" s="233">
        <v>0.1</v>
      </c>
      <c r="O55" s="233">
        <v>8.1999999999999993</v>
      </c>
      <c r="P55" s="233">
        <v>35.200000000000003</v>
      </c>
    </row>
    <row r="56" spans="1:16" ht="15.75" x14ac:dyDescent="0.25">
      <c r="A56" s="256" t="s">
        <v>211</v>
      </c>
      <c r="B56" s="260">
        <v>50</v>
      </c>
      <c r="C56" s="261">
        <v>6</v>
      </c>
      <c r="D56" s="262">
        <v>10.6</v>
      </c>
      <c r="E56" s="261">
        <v>28.1</v>
      </c>
      <c r="F56" s="261">
        <v>224.7</v>
      </c>
      <c r="G56" s="260">
        <v>50</v>
      </c>
      <c r="H56" s="261">
        <v>6</v>
      </c>
      <c r="I56" s="262">
        <v>10.6</v>
      </c>
      <c r="J56" s="261">
        <v>28.1</v>
      </c>
      <c r="K56" s="261">
        <v>224.7</v>
      </c>
      <c r="L56" s="260">
        <v>50</v>
      </c>
      <c r="M56" s="261">
        <v>6</v>
      </c>
      <c r="N56" s="262">
        <v>10.6</v>
      </c>
      <c r="O56" s="261">
        <v>28.1</v>
      </c>
      <c r="P56" s="261">
        <v>224.7</v>
      </c>
    </row>
    <row r="57" spans="1:16" ht="31.5" x14ac:dyDescent="0.25">
      <c r="A57" s="256" t="s">
        <v>110</v>
      </c>
      <c r="B57" s="273">
        <v>30</v>
      </c>
      <c r="C57" s="274">
        <v>2.2000000000000002</v>
      </c>
      <c r="D57" s="274">
        <v>0.3</v>
      </c>
      <c r="E57" s="274">
        <v>13.8</v>
      </c>
      <c r="F57" s="274">
        <v>67.5</v>
      </c>
      <c r="G57" s="273">
        <v>50</v>
      </c>
      <c r="H57" s="322">
        <v>3.7</v>
      </c>
      <c r="I57" s="274">
        <v>0.5</v>
      </c>
      <c r="J57" s="274">
        <v>22.9</v>
      </c>
      <c r="K57" s="274">
        <v>112.5</v>
      </c>
      <c r="L57" s="273">
        <v>50</v>
      </c>
      <c r="M57" s="274">
        <v>3.7</v>
      </c>
      <c r="N57" s="274">
        <v>0.5</v>
      </c>
      <c r="O57" s="274">
        <v>22.9</v>
      </c>
      <c r="P57" s="274">
        <v>112.5</v>
      </c>
    </row>
    <row r="58" spans="1:16" ht="15.75" x14ac:dyDescent="0.25">
      <c r="A58" s="263" t="s">
        <v>175</v>
      </c>
      <c r="B58" s="260">
        <f>SUM(B53:B57)</f>
        <v>540</v>
      </c>
      <c r="C58" s="260">
        <f t="shared" ref="C58:P58" si="5">SUM(C53:C57)</f>
        <v>16</v>
      </c>
      <c r="D58" s="260">
        <f t="shared" si="5"/>
        <v>22.2</v>
      </c>
      <c r="E58" s="260">
        <f t="shared" si="5"/>
        <v>68.7</v>
      </c>
      <c r="F58" s="260">
        <f t="shared" si="5"/>
        <v>532.9</v>
      </c>
      <c r="G58" s="260">
        <f t="shared" si="5"/>
        <v>600</v>
      </c>
      <c r="H58" s="260">
        <f t="shared" si="5"/>
        <v>18.3</v>
      </c>
      <c r="I58" s="260">
        <f t="shared" si="5"/>
        <v>24.4</v>
      </c>
      <c r="J58" s="260">
        <f t="shared" si="5"/>
        <v>83.4</v>
      </c>
      <c r="K58" s="260">
        <f t="shared" si="5"/>
        <v>620.09999999999991</v>
      </c>
      <c r="L58" s="260">
        <f t="shared" si="5"/>
        <v>650</v>
      </c>
      <c r="M58" s="260">
        <f t="shared" si="5"/>
        <v>20.2</v>
      </c>
      <c r="N58" s="260">
        <f t="shared" si="5"/>
        <v>26.5</v>
      </c>
      <c r="O58" s="260">
        <f t="shared" si="5"/>
        <v>87.4</v>
      </c>
      <c r="P58" s="260">
        <f t="shared" si="5"/>
        <v>701.9</v>
      </c>
    </row>
    <row r="59" spans="1:16" ht="15.75" x14ac:dyDescent="0.25">
      <c r="A59" s="264" t="s">
        <v>176</v>
      </c>
      <c r="B59" s="265"/>
      <c r="C59" s="266">
        <v>0.14000000000000001</v>
      </c>
      <c r="D59" s="267">
        <v>0.3</v>
      </c>
      <c r="E59" s="266">
        <v>0.56000000000000005</v>
      </c>
      <c r="F59" s="266">
        <f>F58/2100</f>
        <v>0.25376190476190474</v>
      </c>
      <c r="G59" s="265"/>
      <c r="H59" s="266">
        <v>0.14000000000000001</v>
      </c>
      <c r="I59" s="267">
        <v>0.28999999999999998</v>
      </c>
      <c r="J59" s="266">
        <v>0.56999999999999995</v>
      </c>
      <c r="K59" s="266">
        <f>K58/2400</f>
        <v>0.25837499999999997</v>
      </c>
      <c r="L59" s="266"/>
      <c r="M59" s="266">
        <v>0.13900000000000001</v>
      </c>
      <c r="N59" s="267">
        <v>0.28100000000000003</v>
      </c>
      <c r="O59" s="266">
        <v>0.57999999999999996</v>
      </c>
      <c r="P59" s="266">
        <f>P58/2800</f>
        <v>0.25067857142857142</v>
      </c>
    </row>
    <row r="60" spans="1:16" ht="15.75" x14ac:dyDescent="0.25">
      <c r="A60" s="204"/>
      <c r="B60" s="204"/>
      <c r="C60" s="241"/>
      <c r="D60" s="204"/>
      <c r="E60" s="204"/>
      <c r="F60" s="204"/>
      <c r="G60" s="204"/>
      <c r="H60" s="241"/>
      <c r="I60" s="204"/>
      <c r="J60" s="204"/>
      <c r="K60" s="204"/>
      <c r="L60" s="204"/>
      <c r="M60" s="241"/>
      <c r="N60" s="204"/>
      <c r="O60" s="204"/>
      <c r="P60" s="229"/>
    </row>
    <row r="61" spans="1:16" ht="15.75" x14ac:dyDescent="0.25">
      <c r="A61" s="203"/>
      <c r="B61" s="203"/>
      <c r="C61" s="203"/>
      <c r="D61" s="203"/>
      <c r="E61" s="203"/>
      <c r="F61" s="203"/>
      <c r="G61" s="203"/>
      <c r="H61" s="203"/>
      <c r="I61" s="203"/>
      <c r="J61" s="203"/>
      <c r="K61" s="203"/>
      <c r="L61" s="203"/>
      <c r="M61" s="203"/>
      <c r="N61" s="203"/>
      <c r="O61" s="203"/>
      <c r="P61" s="171"/>
    </row>
    <row r="62" spans="1:16" ht="15.75" x14ac:dyDescent="0.25">
      <c r="A62" s="242" t="s">
        <v>191</v>
      </c>
      <c r="B62" s="243"/>
      <c r="C62" s="243"/>
      <c r="D62" s="243"/>
      <c r="E62" s="243"/>
      <c r="F62" s="243"/>
      <c r="G62" s="243"/>
      <c r="H62" s="203"/>
      <c r="I62" s="203"/>
      <c r="J62" s="203"/>
      <c r="K62" s="203"/>
      <c r="L62" s="203"/>
      <c r="M62" s="203"/>
      <c r="N62" s="203"/>
      <c r="O62" s="203"/>
      <c r="P62" s="171"/>
    </row>
    <row r="63" spans="1:16" ht="15.75" x14ac:dyDescent="0.25">
      <c r="A63" s="244" t="s">
        <v>192</v>
      </c>
      <c r="B63" s="243"/>
      <c r="C63" s="243"/>
      <c r="D63" s="243"/>
      <c r="E63" s="243"/>
      <c r="F63" s="243"/>
      <c r="G63" s="243"/>
      <c r="H63" s="203"/>
      <c r="I63" s="203"/>
      <c r="J63" s="203"/>
      <c r="K63" s="203"/>
      <c r="L63" s="203"/>
      <c r="M63" s="203"/>
      <c r="N63" s="203"/>
      <c r="O63" s="203"/>
      <c r="P63" s="171"/>
    </row>
    <row r="64" spans="1:16" x14ac:dyDescent="0.25">
      <c r="A64" s="315"/>
      <c r="B64" s="315"/>
      <c r="C64" s="315"/>
      <c r="D64" s="315"/>
      <c r="E64" s="315"/>
      <c r="F64" s="315"/>
      <c r="G64" s="315"/>
      <c r="H64" s="315"/>
      <c r="I64" s="315"/>
      <c r="J64" s="315"/>
      <c r="K64" s="315"/>
      <c r="L64" s="315"/>
      <c r="M64" s="315"/>
      <c r="N64" s="315"/>
      <c r="O64" s="315"/>
      <c r="P64" s="315"/>
    </row>
    <row r="65" spans="1:16" x14ac:dyDescent="0.25">
      <c r="A65" s="315"/>
      <c r="B65" s="331"/>
      <c r="C65" s="332"/>
      <c r="D65" s="332"/>
      <c r="E65" s="332"/>
      <c r="F65" s="332"/>
      <c r="G65" s="332"/>
      <c r="H65" s="332"/>
      <c r="I65" s="332"/>
      <c r="J65" s="332"/>
      <c r="K65" s="332"/>
      <c r="L65" s="332"/>
      <c r="M65" s="332"/>
      <c r="N65" s="315"/>
      <c r="O65" s="315"/>
      <c r="P65" s="315"/>
    </row>
    <row r="66" spans="1:16" x14ac:dyDescent="0.25">
      <c r="A66" s="315"/>
      <c r="B66" s="315"/>
      <c r="C66" s="315"/>
      <c r="D66" s="315"/>
      <c r="E66" s="315"/>
      <c r="F66" s="315"/>
      <c r="G66" s="315"/>
      <c r="H66" s="315"/>
      <c r="I66" s="315"/>
      <c r="J66" s="315"/>
      <c r="K66" s="315"/>
      <c r="L66" s="315"/>
      <c r="M66" s="315"/>
      <c r="N66" s="315"/>
      <c r="O66" s="315"/>
      <c r="P66" s="315"/>
    </row>
    <row r="67" spans="1:16" x14ac:dyDescent="0.25">
      <c r="A67" s="295"/>
      <c r="B67" s="295"/>
      <c r="C67" s="295"/>
      <c r="D67" s="295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</row>
  </sheetData>
  <mergeCells count="4">
    <mergeCell ref="C2:E2"/>
    <mergeCell ref="B6:F6"/>
    <mergeCell ref="G6:K6"/>
    <mergeCell ref="L6:P6"/>
  </mergeCells>
  <pageMargins left="0.7" right="0.7" top="0.75" bottom="0.75" header="0.3" footer="0.3"/>
  <pageSetup paperSize="9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17"/>
  <sheetViews>
    <sheetView view="pageBreakPreview" topLeftCell="A83" zoomScale="98" zoomScaleNormal="98" zoomScaleSheetLayoutView="98" workbookViewId="0">
      <selection activeCell="A4" sqref="A4:L111"/>
    </sheetView>
  </sheetViews>
  <sheetFormatPr defaultRowHeight="15" x14ac:dyDescent="0.25"/>
  <cols>
    <col min="1" max="1" width="24.28515625" customWidth="1"/>
    <col min="5" max="5" width="24.85546875" customWidth="1"/>
    <col min="6" max="6" width="10.42578125" bestFit="1" customWidth="1"/>
    <col min="7" max="7" width="10.5703125" customWidth="1"/>
    <col min="8" max="8" width="10.140625" customWidth="1"/>
    <col min="9" max="9" width="10.5703125" customWidth="1"/>
    <col min="10" max="10" width="10.28515625" customWidth="1"/>
    <col min="11" max="11" width="10.140625" customWidth="1"/>
    <col min="12" max="12" width="9.7109375" customWidth="1"/>
  </cols>
  <sheetData>
    <row r="1" spans="1:15" ht="15.75" x14ac:dyDescent="0.25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34"/>
    </row>
    <row r="2" spans="1:15" x14ac:dyDescent="0.25">
      <c r="A2" s="392"/>
      <c r="B2" s="392"/>
      <c r="C2" s="392"/>
      <c r="D2" s="392"/>
      <c r="E2" s="392"/>
      <c r="F2" s="392"/>
      <c r="G2" s="392"/>
      <c r="H2" s="392"/>
      <c r="I2" s="392"/>
      <c r="J2" s="392"/>
      <c r="K2" s="392"/>
      <c r="L2" s="392"/>
      <c r="M2" s="34"/>
    </row>
    <row r="3" spans="1:15" x14ac:dyDescent="0.25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34"/>
    </row>
    <row r="4" spans="1:15" x14ac:dyDescent="0.25">
      <c r="A4" s="15" t="s">
        <v>29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2"/>
      <c r="N4" s="3"/>
    </row>
    <row r="5" spans="1:15" ht="15.75" thickBot="1" x14ac:dyDescent="0.3">
      <c r="A5" s="15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2"/>
      <c r="N5" s="3"/>
    </row>
    <row r="6" spans="1:15" ht="27.75" customHeight="1" x14ac:dyDescent="0.25">
      <c r="A6" s="393" t="s">
        <v>0</v>
      </c>
      <c r="B6" s="395" t="s">
        <v>1</v>
      </c>
      <c r="C6" s="396"/>
      <c r="D6" s="397"/>
      <c r="E6" s="398" t="s">
        <v>2</v>
      </c>
      <c r="F6" s="400" t="s">
        <v>3</v>
      </c>
      <c r="G6" s="395" t="s">
        <v>4</v>
      </c>
      <c r="H6" s="396"/>
      <c r="I6" s="397"/>
      <c r="J6" s="395" t="s">
        <v>5</v>
      </c>
      <c r="K6" s="396"/>
      <c r="L6" s="397"/>
      <c r="M6" s="12"/>
      <c r="N6" s="3"/>
      <c r="O6" s="2"/>
    </row>
    <row r="7" spans="1:15" ht="29.25" thickBot="1" x14ac:dyDescent="0.3">
      <c r="A7" s="394"/>
      <c r="B7" s="147" t="s">
        <v>13</v>
      </c>
      <c r="C7" s="147" t="s">
        <v>7</v>
      </c>
      <c r="D7" s="147" t="s">
        <v>8</v>
      </c>
      <c r="E7" s="399"/>
      <c r="F7" s="401"/>
      <c r="G7" s="147" t="s">
        <v>13</v>
      </c>
      <c r="H7" s="147" t="s">
        <v>7</v>
      </c>
      <c r="I7" s="147" t="s">
        <v>8</v>
      </c>
      <c r="J7" s="147" t="s">
        <v>13</v>
      </c>
      <c r="K7" s="147" t="s">
        <v>7</v>
      </c>
      <c r="L7" s="147" t="s">
        <v>8</v>
      </c>
      <c r="M7" s="12"/>
      <c r="N7" s="3"/>
      <c r="O7" s="2"/>
    </row>
    <row r="8" spans="1:15" x14ac:dyDescent="0.25">
      <c r="A8" s="402" t="s">
        <v>88</v>
      </c>
      <c r="B8" s="403"/>
      <c r="C8" s="403"/>
      <c r="D8" s="403"/>
      <c r="E8" s="403"/>
      <c r="F8" s="403"/>
      <c r="G8" s="403"/>
      <c r="H8" s="403"/>
      <c r="I8" s="403"/>
      <c r="J8" s="403"/>
      <c r="K8" s="403"/>
      <c r="L8" s="403"/>
      <c r="M8" s="12"/>
      <c r="N8" s="3"/>
      <c r="O8" s="2"/>
    </row>
    <row r="9" spans="1:15" ht="18.75" customHeight="1" thickBot="1" x14ac:dyDescent="0.3">
      <c r="A9" s="404" t="s">
        <v>9</v>
      </c>
      <c r="B9" s="405"/>
      <c r="C9" s="405"/>
      <c r="D9" s="405"/>
      <c r="E9" s="405"/>
      <c r="F9" s="405"/>
      <c r="G9" s="405"/>
      <c r="H9" s="405"/>
      <c r="I9" s="405"/>
      <c r="J9" s="405"/>
      <c r="K9" s="405"/>
      <c r="L9" s="405"/>
      <c r="M9" s="12"/>
      <c r="N9" s="3"/>
      <c r="O9" s="2"/>
    </row>
    <row r="10" spans="1:15" ht="14.25" customHeight="1" x14ac:dyDescent="0.25">
      <c r="A10" s="378" t="s">
        <v>135</v>
      </c>
      <c r="B10" s="348">
        <v>70</v>
      </c>
      <c r="C10" s="348">
        <v>90</v>
      </c>
      <c r="D10" s="348">
        <v>100</v>
      </c>
      <c r="E10" s="21" t="s">
        <v>53</v>
      </c>
      <c r="F10" s="140">
        <v>1900</v>
      </c>
      <c r="G10" s="22">
        <v>76</v>
      </c>
      <c r="H10" s="22">
        <v>80</v>
      </c>
      <c r="I10" s="22">
        <v>80</v>
      </c>
      <c r="J10" s="22">
        <v>70</v>
      </c>
      <c r="K10" s="22">
        <v>75</v>
      </c>
      <c r="L10" s="22">
        <v>75</v>
      </c>
      <c r="M10" s="12"/>
      <c r="N10" s="3"/>
      <c r="O10" s="2"/>
    </row>
    <row r="11" spans="1:15" ht="18.75" customHeight="1" x14ac:dyDescent="0.25">
      <c r="A11" s="378"/>
      <c r="B11" s="348"/>
      <c r="C11" s="348"/>
      <c r="D11" s="348"/>
      <c r="E11" s="38" t="s">
        <v>10</v>
      </c>
      <c r="F11" s="140">
        <v>219</v>
      </c>
      <c r="G11" s="22">
        <v>20</v>
      </c>
      <c r="H11" s="22">
        <v>23</v>
      </c>
      <c r="I11" s="22">
        <v>25</v>
      </c>
      <c r="J11" s="22">
        <v>16</v>
      </c>
      <c r="K11" s="22">
        <v>19</v>
      </c>
      <c r="L11" s="22">
        <v>20</v>
      </c>
      <c r="M11" s="12"/>
      <c r="N11" s="3"/>
      <c r="O11" s="2"/>
    </row>
    <row r="12" spans="1:15" ht="18.75" customHeight="1" x14ac:dyDescent="0.25">
      <c r="A12" s="378"/>
      <c r="B12" s="348"/>
      <c r="C12" s="348"/>
      <c r="D12" s="348"/>
      <c r="E12" s="21" t="s">
        <v>34</v>
      </c>
      <c r="F12" s="140">
        <v>204</v>
      </c>
      <c r="G12" s="22">
        <v>15</v>
      </c>
      <c r="H12" s="22">
        <v>18</v>
      </c>
      <c r="I12" s="22">
        <v>20</v>
      </c>
      <c r="J12" s="22">
        <v>12</v>
      </c>
      <c r="K12" s="22">
        <v>15</v>
      </c>
      <c r="L12" s="22">
        <v>17</v>
      </c>
      <c r="M12" s="12"/>
      <c r="N12" s="3"/>
      <c r="O12" s="2"/>
    </row>
    <row r="13" spans="1:15" ht="18.75" customHeight="1" x14ac:dyDescent="0.25">
      <c r="A13" s="378"/>
      <c r="B13" s="348"/>
      <c r="C13" s="348"/>
      <c r="D13" s="348"/>
      <c r="E13" s="21" t="s">
        <v>78</v>
      </c>
      <c r="F13" s="140">
        <v>1345</v>
      </c>
      <c r="G13" s="22">
        <v>3</v>
      </c>
      <c r="H13" s="22">
        <v>3</v>
      </c>
      <c r="I13" s="22">
        <v>3</v>
      </c>
      <c r="J13" s="22">
        <v>3</v>
      </c>
      <c r="K13" s="22">
        <v>3</v>
      </c>
      <c r="L13" s="22">
        <v>3</v>
      </c>
      <c r="M13" s="12"/>
      <c r="N13" s="3"/>
      <c r="O13" s="2"/>
    </row>
    <row r="14" spans="1:15" ht="16.5" customHeight="1" x14ac:dyDescent="0.25">
      <c r="A14" s="378"/>
      <c r="B14" s="348"/>
      <c r="C14" s="348"/>
      <c r="D14" s="348"/>
      <c r="E14" s="21" t="s">
        <v>85</v>
      </c>
      <c r="F14" s="140">
        <v>1000</v>
      </c>
      <c r="G14" s="22">
        <v>20</v>
      </c>
      <c r="H14" s="22">
        <v>23</v>
      </c>
      <c r="I14" s="22">
        <v>25</v>
      </c>
      <c r="J14" s="22">
        <v>17</v>
      </c>
      <c r="K14" s="22">
        <v>19</v>
      </c>
      <c r="L14" s="22">
        <v>20</v>
      </c>
      <c r="M14" s="12"/>
      <c r="N14" s="3"/>
      <c r="O14" s="2"/>
    </row>
    <row r="15" spans="1:15" ht="16.5" customHeight="1" x14ac:dyDescent="0.25">
      <c r="A15" s="378"/>
      <c r="B15" s="348"/>
      <c r="C15" s="348"/>
      <c r="D15" s="348"/>
      <c r="E15" s="21" t="s">
        <v>14</v>
      </c>
      <c r="F15" s="140">
        <v>4560</v>
      </c>
      <c r="G15" s="22">
        <v>3</v>
      </c>
      <c r="H15" s="22">
        <v>3</v>
      </c>
      <c r="I15" s="22">
        <v>0</v>
      </c>
      <c r="J15" s="22">
        <v>3</v>
      </c>
      <c r="K15" s="22">
        <v>3</v>
      </c>
      <c r="L15" s="22">
        <v>3</v>
      </c>
      <c r="M15" s="12"/>
      <c r="N15" s="3"/>
      <c r="O15" s="2"/>
    </row>
    <row r="16" spans="1:15" ht="16.5" customHeight="1" x14ac:dyDescent="0.25">
      <c r="A16" s="378"/>
      <c r="B16" s="348"/>
      <c r="C16" s="348"/>
      <c r="D16" s="348"/>
      <c r="E16" s="23" t="s">
        <v>28</v>
      </c>
      <c r="F16" s="140">
        <v>80</v>
      </c>
      <c r="G16" s="24">
        <v>0.2</v>
      </c>
      <c r="H16" s="24">
        <v>0.2</v>
      </c>
      <c r="I16" s="24">
        <v>0.3</v>
      </c>
      <c r="J16" s="24">
        <v>0.2</v>
      </c>
      <c r="K16" s="24">
        <v>0.2</v>
      </c>
      <c r="L16" s="24">
        <v>0.3</v>
      </c>
      <c r="M16" s="12"/>
      <c r="N16" s="3"/>
      <c r="O16" s="2"/>
    </row>
    <row r="17" spans="1:15" ht="16.5" customHeight="1" x14ac:dyDescent="0.25">
      <c r="A17" s="378" t="s">
        <v>136</v>
      </c>
      <c r="B17" s="348">
        <v>130</v>
      </c>
      <c r="C17" s="348">
        <v>150</v>
      </c>
      <c r="D17" s="348">
        <v>180</v>
      </c>
      <c r="E17" s="41" t="s">
        <v>137</v>
      </c>
      <c r="F17" s="140">
        <v>435</v>
      </c>
      <c r="G17" s="24">
        <v>30</v>
      </c>
      <c r="H17" s="24">
        <v>38</v>
      </c>
      <c r="I17" s="24">
        <v>45</v>
      </c>
      <c r="J17" s="24">
        <v>30</v>
      </c>
      <c r="K17" s="24">
        <v>38</v>
      </c>
      <c r="L17" s="24">
        <v>45</v>
      </c>
      <c r="M17" s="12"/>
      <c r="N17" s="3"/>
      <c r="O17" s="2"/>
    </row>
    <row r="18" spans="1:15" ht="15.75" x14ac:dyDescent="0.25">
      <c r="A18" s="378"/>
      <c r="B18" s="348"/>
      <c r="C18" s="348"/>
      <c r="D18" s="348"/>
      <c r="E18" s="41" t="s">
        <v>35</v>
      </c>
      <c r="F18" s="140">
        <v>219</v>
      </c>
      <c r="G18" s="24">
        <v>60</v>
      </c>
      <c r="H18" s="24">
        <v>65</v>
      </c>
      <c r="I18" s="24">
        <v>70</v>
      </c>
      <c r="J18" s="24">
        <v>54</v>
      </c>
      <c r="K18" s="24">
        <v>59</v>
      </c>
      <c r="L18" s="24">
        <v>66</v>
      </c>
      <c r="M18" s="12"/>
      <c r="N18" s="3"/>
      <c r="O18" s="2"/>
    </row>
    <row r="19" spans="1:15" x14ac:dyDescent="0.25">
      <c r="A19" s="378"/>
      <c r="B19" s="348"/>
      <c r="C19" s="348"/>
      <c r="D19" s="348"/>
      <c r="E19" s="69" t="s">
        <v>112</v>
      </c>
      <c r="F19" s="140">
        <v>1000</v>
      </c>
      <c r="G19" s="142">
        <v>20</v>
      </c>
      <c r="H19" s="142">
        <v>22</v>
      </c>
      <c r="I19" s="142">
        <v>24</v>
      </c>
      <c r="J19" s="142">
        <v>18</v>
      </c>
      <c r="K19" s="142">
        <v>20</v>
      </c>
      <c r="L19" s="142">
        <v>22</v>
      </c>
      <c r="M19" s="12"/>
      <c r="N19" s="3"/>
      <c r="O19" s="2"/>
    </row>
    <row r="20" spans="1:15" x14ac:dyDescent="0.25">
      <c r="A20" s="378"/>
      <c r="B20" s="348"/>
      <c r="C20" s="348"/>
      <c r="D20" s="348"/>
      <c r="E20" s="62" t="s">
        <v>14</v>
      </c>
      <c r="F20" s="52">
        <v>4560</v>
      </c>
      <c r="G20" s="22">
        <v>3</v>
      </c>
      <c r="H20" s="22">
        <v>5</v>
      </c>
      <c r="I20" s="22">
        <v>7</v>
      </c>
      <c r="J20" s="22">
        <v>3</v>
      </c>
      <c r="K20" s="22">
        <v>5</v>
      </c>
      <c r="L20" s="22">
        <v>7</v>
      </c>
      <c r="M20" s="12"/>
      <c r="N20" s="3"/>
      <c r="O20" s="2"/>
    </row>
    <row r="21" spans="1:15" ht="15.75" x14ac:dyDescent="0.25">
      <c r="A21" s="378"/>
      <c r="B21" s="348"/>
      <c r="C21" s="348"/>
      <c r="D21" s="348"/>
      <c r="E21" s="41" t="s">
        <v>28</v>
      </c>
      <c r="F21" s="140">
        <v>80</v>
      </c>
      <c r="G21" s="24">
        <v>0.2</v>
      </c>
      <c r="H21" s="24">
        <v>0.2</v>
      </c>
      <c r="I21" s="24">
        <v>0.2</v>
      </c>
      <c r="J21" s="24">
        <v>0.2</v>
      </c>
      <c r="K21" s="24">
        <v>0.2</v>
      </c>
      <c r="L21" s="24">
        <v>0.2</v>
      </c>
      <c r="M21" s="12"/>
      <c r="N21" s="3"/>
      <c r="O21" s="2"/>
    </row>
    <row r="22" spans="1:15" ht="15.75" x14ac:dyDescent="0.25">
      <c r="A22" s="378" t="s">
        <v>54</v>
      </c>
      <c r="B22" s="348">
        <v>200</v>
      </c>
      <c r="C22" s="348">
        <v>200</v>
      </c>
      <c r="D22" s="348">
        <v>200</v>
      </c>
      <c r="E22" s="23" t="s">
        <v>55</v>
      </c>
      <c r="F22" s="140">
        <v>3491.96</v>
      </c>
      <c r="G22" s="22">
        <v>7</v>
      </c>
      <c r="H22" s="22">
        <v>7</v>
      </c>
      <c r="I22" s="22">
        <v>7</v>
      </c>
      <c r="J22" s="22">
        <v>7</v>
      </c>
      <c r="K22" s="22">
        <v>7</v>
      </c>
      <c r="L22" s="22">
        <v>7</v>
      </c>
      <c r="M22" s="12"/>
      <c r="N22" s="3"/>
      <c r="O22" s="2"/>
    </row>
    <row r="23" spans="1:15" ht="15.75" x14ac:dyDescent="0.25">
      <c r="A23" s="378"/>
      <c r="B23" s="348"/>
      <c r="C23" s="348"/>
      <c r="D23" s="348"/>
      <c r="E23" s="23" t="s">
        <v>71</v>
      </c>
      <c r="F23" s="166">
        <v>417</v>
      </c>
      <c r="G23" s="22">
        <v>180</v>
      </c>
      <c r="H23" s="22">
        <v>180</v>
      </c>
      <c r="I23" s="22">
        <v>180</v>
      </c>
      <c r="J23" s="22">
        <v>180</v>
      </c>
      <c r="K23" s="22">
        <v>180</v>
      </c>
      <c r="L23" s="22">
        <v>180</v>
      </c>
      <c r="M23" s="12"/>
      <c r="N23" s="3"/>
      <c r="O23" s="2"/>
    </row>
    <row r="24" spans="1:15" ht="15.75" x14ac:dyDescent="0.25">
      <c r="A24" s="378"/>
      <c r="B24" s="348"/>
      <c r="C24" s="348"/>
      <c r="D24" s="348"/>
      <c r="E24" s="23" t="s">
        <v>38</v>
      </c>
      <c r="F24" s="140">
        <v>425</v>
      </c>
      <c r="G24" s="22">
        <v>3</v>
      </c>
      <c r="H24" s="22">
        <v>3</v>
      </c>
      <c r="I24" s="22">
        <v>3</v>
      </c>
      <c r="J24" s="22">
        <v>3</v>
      </c>
      <c r="K24" s="22">
        <v>3</v>
      </c>
      <c r="L24" s="22">
        <v>3</v>
      </c>
      <c r="M24" s="12"/>
      <c r="N24" s="3"/>
      <c r="O24" s="2"/>
    </row>
    <row r="25" spans="1:15" ht="15.75" x14ac:dyDescent="0.25">
      <c r="A25" s="37" t="s">
        <v>67</v>
      </c>
      <c r="B25" s="26">
        <v>120</v>
      </c>
      <c r="C25" s="26">
        <v>120</v>
      </c>
      <c r="D25" s="26">
        <v>120</v>
      </c>
      <c r="E25" s="23" t="s">
        <v>51</v>
      </c>
      <c r="F25" s="140">
        <v>751</v>
      </c>
      <c r="G25" s="81">
        <v>150</v>
      </c>
      <c r="H25" s="81">
        <v>150</v>
      </c>
      <c r="I25" s="81">
        <v>150</v>
      </c>
      <c r="J25" s="22">
        <v>120</v>
      </c>
      <c r="K25" s="22">
        <v>120</v>
      </c>
      <c r="L25" s="22">
        <v>120</v>
      </c>
      <c r="M25" s="12"/>
      <c r="N25" s="3"/>
      <c r="O25" s="2"/>
    </row>
    <row r="26" spans="1:15" ht="30" x14ac:dyDescent="0.25">
      <c r="A26" s="44" t="s">
        <v>110</v>
      </c>
      <c r="B26" s="45">
        <v>30</v>
      </c>
      <c r="C26" s="45">
        <v>50</v>
      </c>
      <c r="D26" s="45">
        <v>50</v>
      </c>
      <c r="E26" s="46" t="s">
        <v>110</v>
      </c>
      <c r="F26" s="142">
        <v>550</v>
      </c>
      <c r="G26" s="22">
        <v>30</v>
      </c>
      <c r="H26" s="22">
        <v>50</v>
      </c>
      <c r="I26" s="22">
        <v>50</v>
      </c>
      <c r="J26" s="22">
        <v>30</v>
      </c>
      <c r="K26" s="22">
        <v>50</v>
      </c>
      <c r="L26" s="22">
        <v>50</v>
      </c>
      <c r="M26" s="12"/>
      <c r="N26" s="3"/>
      <c r="O26" s="2"/>
    </row>
    <row r="27" spans="1:15" ht="15.75" thickBot="1" x14ac:dyDescent="0.3">
      <c r="A27" s="390"/>
      <c r="B27" s="391"/>
      <c r="C27" s="391"/>
      <c r="D27" s="391"/>
      <c r="E27" s="391"/>
      <c r="F27" s="391"/>
      <c r="G27" s="391"/>
      <c r="H27" s="391"/>
      <c r="I27" s="391"/>
      <c r="J27" s="391"/>
      <c r="K27" s="391"/>
      <c r="L27" s="391"/>
      <c r="M27" s="12"/>
      <c r="N27" s="3"/>
      <c r="O27" s="2"/>
    </row>
    <row r="28" spans="1:15" ht="15.75" thickBot="1" x14ac:dyDescent="0.3">
      <c r="A28" s="360" t="s">
        <v>49</v>
      </c>
      <c r="B28" s="361"/>
      <c r="C28" s="361"/>
      <c r="D28" s="361"/>
      <c r="E28" s="361"/>
      <c r="F28" s="361"/>
      <c r="G28" s="361"/>
      <c r="H28" s="361"/>
      <c r="I28" s="361"/>
      <c r="J28" s="361"/>
      <c r="K28" s="361"/>
      <c r="L28" s="361"/>
      <c r="M28" s="12"/>
      <c r="N28" s="3"/>
      <c r="O28" s="2"/>
    </row>
    <row r="29" spans="1:15" x14ac:dyDescent="0.25">
      <c r="A29" s="364" t="s">
        <v>90</v>
      </c>
      <c r="B29" s="386">
        <v>200</v>
      </c>
      <c r="C29" s="386">
        <v>220</v>
      </c>
      <c r="D29" s="386">
        <v>250</v>
      </c>
      <c r="E29" s="32" t="s">
        <v>155</v>
      </c>
      <c r="F29" s="143">
        <v>5000</v>
      </c>
      <c r="G29" s="33">
        <v>74</v>
      </c>
      <c r="H29" s="33">
        <v>83</v>
      </c>
      <c r="I29" s="33">
        <v>92</v>
      </c>
      <c r="J29" s="33">
        <v>70</v>
      </c>
      <c r="K29" s="33">
        <v>80</v>
      </c>
      <c r="L29" s="33">
        <v>90</v>
      </c>
      <c r="M29" s="12"/>
      <c r="N29" s="3"/>
      <c r="O29" s="2"/>
    </row>
    <row r="30" spans="1:15" x14ac:dyDescent="0.25">
      <c r="A30" s="347"/>
      <c r="B30" s="348"/>
      <c r="C30" s="348"/>
      <c r="D30" s="348"/>
      <c r="E30" s="62" t="s">
        <v>14</v>
      </c>
      <c r="F30" s="140">
        <v>4560</v>
      </c>
      <c r="G30" s="22">
        <v>3</v>
      </c>
      <c r="H30" s="22">
        <v>3</v>
      </c>
      <c r="I30" s="22">
        <v>5</v>
      </c>
      <c r="J30" s="22">
        <v>3</v>
      </c>
      <c r="K30" s="22">
        <v>3</v>
      </c>
      <c r="L30" s="22">
        <v>5</v>
      </c>
      <c r="M30" s="12"/>
      <c r="N30" s="3"/>
      <c r="O30" s="2"/>
    </row>
    <row r="31" spans="1:15" x14ac:dyDescent="0.25">
      <c r="A31" s="347"/>
      <c r="B31" s="348"/>
      <c r="C31" s="348"/>
      <c r="D31" s="348"/>
      <c r="E31" s="62" t="s">
        <v>60</v>
      </c>
      <c r="F31" s="140">
        <v>212</v>
      </c>
      <c r="G31" s="22">
        <v>160</v>
      </c>
      <c r="H31" s="22">
        <v>170</v>
      </c>
      <c r="I31" s="22">
        <v>200</v>
      </c>
      <c r="J31" s="22">
        <v>112</v>
      </c>
      <c r="K31" s="22">
        <v>125</v>
      </c>
      <c r="L31" s="22">
        <v>140</v>
      </c>
      <c r="M31" s="12"/>
      <c r="N31" s="3"/>
      <c r="O31" s="2"/>
    </row>
    <row r="32" spans="1:15" x14ac:dyDescent="0.25">
      <c r="A32" s="347"/>
      <c r="B32" s="348"/>
      <c r="C32" s="348"/>
      <c r="D32" s="348"/>
      <c r="E32" s="62" t="s">
        <v>52</v>
      </c>
      <c r="F32" s="140">
        <v>632</v>
      </c>
      <c r="G32" s="22">
        <v>8</v>
      </c>
      <c r="H32" s="22">
        <v>10</v>
      </c>
      <c r="I32" s="22">
        <v>10</v>
      </c>
      <c r="J32" s="22">
        <v>8</v>
      </c>
      <c r="K32" s="22">
        <v>10</v>
      </c>
      <c r="L32" s="22">
        <v>10</v>
      </c>
      <c r="M32" s="12"/>
      <c r="N32" s="3"/>
      <c r="O32" s="2"/>
    </row>
    <row r="33" spans="1:15" x14ac:dyDescent="0.25">
      <c r="A33" s="347"/>
      <c r="B33" s="348"/>
      <c r="C33" s="348"/>
      <c r="D33" s="348"/>
      <c r="E33" s="62" t="s">
        <v>91</v>
      </c>
      <c r="F33" s="140">
        <v>222</v>
      </c>
      <c r="G33" s="22">
        <v>3</v>
      </c>
      <c r="H33" s="22">
        <v>3</v>
      </c>
      <c r="I33" s="22">
        <v>5</v>
      </c>
      <c r="J33" s="22">
        <v>3</v>
      </c>
      <c r="K33" s="22">
        <v>3</v>
      </c>
      <c r="L33" s="22">
        <v>5</v>
      </c>
      <c r="M33" s="12"/>
      <c r="N33" s="3"/>
      <c r="O33" s="2"/>
    </row>
    <row r="34" spans="1:15" x14ac:dyDescent="0.25">
      <c r="A34" s="347"/>
      <c r="B34" s="348"/>
      <c r="C34" s="348"/>
      <c r="D34" s="348"/>
      <c r="E34" s="62" t="s">
        <v>77</v>
      </c>
      <c r="F34" s="140">
        <v>2103</v>
      </c>
      <c r="G34" s="22">
        <v>5</v>
      </c>
      <c r="H34" s="22">
        <v>10</v>
      </c>
      <c r="I34" s="22">
        <v>10</v>
      </c>
      <c r="J34" s="22">
        <v>5</v>
      </c>
      <c r="K34" s="22">
        <v>10</v>
      </c>
      <c r="L34" s="22">
        <v>10</v>
      </c>
      <c r="M34" s="12"/>
      <c r="N34" s="3"/>
      <c r="O34" s="2"/>
    </row>
    <row r="35" spans="1:15" x14ac:dyDescent="0.25">
      <c r="A35" s="347"/>
      <c r="B35" s="348"/>
      <c r="C35" s="348"/>
      <c r="D35" s="348"/>
      <c r="E35" s="21" t="s">
        <v>34</v>
      </c>
      <c r="F35" s="140">
        <v>204</v>
      </c>
      <c r="G35" s="142">
        <v>10</v>
      </c>
      <c r="H35" s="142">
        <v>12</v>
      </c>
      <c r="I35" s="24">
        <v>12</v>
      </c>
      <c r="J35" s="142">
        <v>9</v>
      </c>
      <c r="K35" s="142">
        <v>11</v>
      </c>
      <c r="L35" s="24">
        <v>11</v>
      </c>
      <c r="M35" s="12"/>
      <c r="N35" s="3"/>
      <c r="O35" s="2"/>
    </row>
    <row r="36" spans="1:15" x14ac:dyDescent="0.25">
      <c r="A36" s="347"/>
      <c r="B36" s="348"/>
      <c r="C36" s="348"/>
      <c r="D36" s="348"/>
      <c r="E36" s="63" t="s">
        <v>78</v>
      </c>
      <c r="F36" s="140">
        <v>1345</v>
      </c>
      <c r="G36" s="142">
        <v>3</v>
      </c>
      <c r="H36" s="142">
        <v>3</v>
      </c>
      <c r="I36" s="24">
        <v>3</v>
      </c>
      <c r="J36" s="142">
        <v>3</v>
      </c>
      <c r="K36" s="142">
        <v>3</v>
      </c>
      <c r="L36" s="24">
        <v>3</v>
      </c>
      <c r="M36" s="12"/>
      <c r="N36" s="3"/>
      <c r="O36" s="2"/>
    </row>
    <row r="37" spans="1:15" x14ac:dyDescent="0.25">
      <c r="A37" s="347"/>
      <c r="B37" s="348"/>
      <c r="C37" s="348"/>
      <c r="D37" s="348"/>
      <c r="E37" s="21" t="s">
        <v>10</v>
      </c>
      <c r="F37" s="140">
        <v>219</v>
      </c>
      <c r="G37" s="24">
        <v>25</v>
      </c>
      <c r="H37" s="24">
        <v>20</v>
      </c>
      <c r="I37" s="24">
        <v>30</v>
      </c>
      <c r="J37" s="24">
        <v>20</v>
      </c>
      <c r="K37" s="24">
        <v>17</v>
      </c>
      <c r="L37" s="24">
        <v>25</v>
      </c>
      <c r="M37" s="12"/>
      <c r="N37" s="3"/>
      <c r="O37" s="2"/>
    </row>
    <row r="38" spans="1:15" ht="15.75" x14ac:dyDescent="0.25">
      <c r="A38" s="347"/>
      <c r="B38" s="348"/>
      <c r="C38" s="348"/>
      <c r="D38" s="348"/>
      <c r="E38" s="23" t="s">
        <v>28</v>
      </c>
      <c r="F38" s="140">
        <v>80</v>
      </c>
      <c r="G38" s="24">
        <v>0.1</v>
      </c>
      <c r="H38" s="24">
        <v>0.2</v>
      </c>
      <c r="I38" s="24">
        <v>0.2</v>
      </c>
      <c r="J38" s="24">
        <v>0.1</v>
      </c>
      <c r="K38" s="24">
        <v>0.2</v>
      </c>
      <c r="L38" s="24">
        <v>0.2</v>
      </c>
      <c r="M38" s="12"/>
      <c r="N38" s="3"/>
      <c r="O38" s="2"/>
    </row>
    <row r="39" spans="1:15" ht="15.75" x14ac:dyDescent="0.25">
      <c r="A39" s="351" t="s">
        <v>94</v>
      </c>
      <c r="B39" s="354">
        <v>20</v>
      </c>
      <c r="C39" s="354">
        <v>20</v>
      </c>
      <c r="D39" s="354">
        <v>20</v>
      </c>
      <c r="E39" s="23" t="s">
        <v>77</v>
      </c>
      <c r="F39" s="140">
        <v>2103</v>
      </c>
      <c r="G39" s="24">
        <v>10</v>
      </c>
      <c r="H39" s="24">
        <v>10</v>
      </c>
      <c r="I39" s="24">
        <v>10</v>
      </c>
      <c r="J39" s="24">
        <v>10</v>
      </c>
      <c r="K39" s="24">
        <v>10</v>
      </c>
      <c r="L39" s="24">
        <v>10</v>
      </c>
      <c r="M39" s="12"/>
      <c r="N39" s="3"/>
      <c r="O39" s="2"/>
    </row>
    <row r="40" spans="1:15" ht="15.75" x14ac:dyDescent="0.25">
      <c r="A40" s="352"/>
      <c r="B40" s="355"/>
      <c r="C40" s="355"/>
      <c r="D40" s="355"/>
      <c r="E40" s="23" t="s">
        <v>76</v>
      </c>
      <c r="F40" s="140">
        <v>222</v>
      </c>
      <c r="G40" s="24">
        <v>2</v>
      </c>
      <c r="H40" s="24">
        <v>2</v>
      </c>
      <c r="I40" s="24">
        <v>2</v>
      </c>
      <c r="J40" s="24">
        <v>2</v>
      </c>
      <c r="K40" s="24">
        <v>2</v>
      </c>
      <c r="L40" s="24">
        <v>2</v>
      </c>
      <c r="M40" s="12"/>
      <c r="N40" s="3"/>
      <c r="O40" s="2"/>
    </row>
    <row r="41" spans="1:15" ht="15.75" x14ac:dyDescent="0.25">
      <c r="A41" s="352"/>
      <c r="B41" s="355"/>
      <c r="C41" s="355"/>
      <c r="D41" s="355"/>
      <c r="E41" s="64" t="s">
        <v>14</v>
      </c>
      <c r="F41" s="138">
        <v>4560</v>
      </c>
      <c r="G41" s="24">
        <v>2</v>
      </c>
      <c r="H41" s="24">
        <v>2</v>
      </c>
      <c r="I41" s="24">
        <v>2</v>
      </c>
      <c r="J41" s="24">
        <v>2</v>
      </c>
      <c r="K41" s="24">
        <v>2</v>
      </c>
      <c r="L41" s="24">
        <v>2</v>
      </c>
      <c r="M41" s="12"/>
      <c r="N41" s="3"/>
      <c r="O41" s="2"/>
    </row>
    <row r="42" spans="1:15" x14ac:dyDescent="0.25">
      <c r="A42" s="347" t="s">
        <v>43</v>
      </c>
      <c r="B42" s="348">
        <v>200</v>
      </c>
      <c r="C42" s="348">
        <v>200</v>
      </c>
      <c r="D42" s="348">
        <v>200</v>
      </c>
      <c r="E42" s="38" t="s">
        <v>44</v>
      </c>
      <c r="F42" s="140">
        <v>630</v>
      </c>
      <c r="G42" s="142">
        <v>20</v>
      </c>
      <c r="H42" s="142">
        <v>20</v>
      </c>
      <c r="I42" s="142">
        <v>20</v>
      </c>
      <c r="J42" s="142">
        <v>20</v>
      </c>
      <c r="K42" s="142">
        <v>20</v>
      </c>
      <c r="L42" s="142">
        <v>20</v>
      </c>
      <c r="M42" s="12"/>
      <c r="N42" s="3"/>
      <c r="O42" s="2"/>
    </row>
    <row r="43" spans="1:15" x14ac:dyDescent="0.25">
      <c r="A43" s="347"/>
      <c r="B43" s="348"/>
      <c r="C43" s="348"/>
      <c r="D43" s="348"/>
      <c r="E43" s="39" t="s">
        <v>32</v>
      </c>
      <c r="F43" s="140">
        <v>425</v>
      </c>
      <c r="G43" s="22">
        <v>3</v>
      </c>
      <c r="H43" s="22">
        <v>3</v>
      </c>
      <c r="I43" s="22">
        <v>3</v>
      </c>
      <c r="J43" s="22">
        <v>3</v>
      </c>
      <c r="K43" s="22">
        <v>3</v>
      </c>
      <c r="L43" s="22">
        <v>3</v>
      </c>
      <c r="M43" s="12"/>
      <c r="N43" s="3"/>
      <c r="O43" s="2"/>
    </row>
    <row r="44" spans="1:15" ht="30" x14ac:dyDescent="0.25">
      <c r="A44" s="44" t="s">
        <v>110</v>
      </c>
      <c r="B44" s="45">
        <v>30</v>
      </c>
      <c r="C44" s="45">
        <v>50</v>
      </c>
      <c r="D44" s="45">
        <v>50</v>
      </c>
      <c r="E44" s="46" t="s">
        <v>110</v>
      </c>
      <c r="F44" s="45">
        <v>550</v>
      </c>
      <c r="G44" s="53">
        <v>30</v>
      </c>
      <c r="H44" s="53">
        <v>50</v>
      </c>
      <c r="I44" s="53">
        <v>50</v>
      </c>
      <c r="J44" s="53">
        <v>30</v>
      </c>
      <c r="K44" s="53">
        <v>50</v>
      </c>
      <c r="L44" s="53">
        <v>50</v>
      </c>
      <c r="M44" s="12"/>
      <c r="N44" s="3"/>
      <c r="O44" s="2"/>
    </row>
    <row r="45" spans="1:15" ht="15.75" thickBot="1" x14ac:dyDescent="0.3">
      <c r="A45" s="390"/>
      <c r="B45" s="391"/>
      <c r="C45" s="391"/>
      <c r="D45" s="391"/>
      <c r="E45" s="391"/>
      <c r="F45" s="391"/>
      <c r="G45" s="391"/>
      <c r="H45" s="391"/>
      <c r="I45" s="391"/>
      <c r="J45" s="391"/>
      <c r="K45" s="391"/>
      <c r="L45" s="391"/>
      <c r="M45" s="12"/>
      <c r="N45" s="3"/>
      <c r="O45" s="2"/>
    </row>
    <row r="46" spans="1:15" ht="15.75" thickBot="1" x14ac:dyDescent="0.3">
      <c r="A46" s="360" t="s">
        <v>33</v>
      </c>
      <c r="B46" s="361"/>
      <c r="C46" s="361"/>
      <c r="D46" s="361"/>
      <c r="E46" s="361"/>
      <c r="F46" s="361"/>
      <c r="G46" s="361"/>
      <c r="H46" s="361"/>
      <c r="I46" s="361"/>
      <c r="J46" s="361"/>
      <c r="K46" s="361"/>
      <c r="L46" s="361"/>
      <c r="M46" s="12"/>
      <c r="N46" s="3"/>
      <c r="O46" s="2"/>
    </row>
    <row r="47" spans="1:15" x14ac:dyDescent="0.25">
      <c r="A47" s="410" t="s">
        <v>65</v>
      </c>
      <c r="B47" s="413" t="s">
        <v>24</v>
      </c>
      <c r="C47" s="413" t="s">
        <v>25</v>
      </c>
      <c r="D47" s="414" t="s">
        <v>26</v>
      </c>
      <c r="E47" s="121" t="s">
        <v>10</v>
      </c>
      <c r="F47" s="160">
        <v>219</v>
      </c>
      <c r="G47" s="158">
        <v>70</v>
      </c>
      <c r="H47" s="33">
        <v>90</v>
      </c>
      <c r="I47" s="33">
        <v>115</v>
      </c>
      <c r="J47" s="33">
        <v>55</v>
      </c>
      <c r="K47" s="33">
        <v>66</v>
      </c>
      <c r="L47" s="33">
        <v>92</v>
      </c>
      <c r="M47" s="12"/>
      <c r="N47" s="3"/>
      <c r="O47" s="2"/>
    </row>
    <row r="48" spans="1:15" x14ac:dyDescent="0.25">
      <c r="A48" s="411"/>
      <c r="B48" s="384"/>
      <c r="C48" s="384"/>
      <c r="D48" s="415"/>
      <c r="E48" s="74" t="s">
        <v>81</v>
      </c>
      <c r="F48" s="150">
        <v>5538</v>
      </c>
      <c r="G48" s="149">
        <v>7</v>
      </c>
      <c r="H48" s="22">
        <v>10</v>
      </c>
      <c r="I48" s="22">
        <v>15</v>
      </c>
      <c r="J48" s="22">
        <v>7</v>
      </c>
      <c r="K48" s="22">
        <v>10</v>
      </c>
      <c r="L48" s="22">
        <v>15</v>
      </c>
      <c r="M48" s="12"/>
      <c r="N48" s="3"/>
      <c r="O48" s="2"/>
    </row>
    <row r="49" spans="1:15" x14ac:dyDescent="0.25">
      <c r="A49" s="411"/>
      <c r="B49" s="384"/>
      <c r="C49" s="384"/>
      <c r="D49" s="415"/>
      <c r="E49" s="74" t="s">
        <v>12</v>
      </c>
      <c r="F49" s="150">
        <v>791</v>
      </c>
      <c r="G49" s="149">
        <v>3</v>
      </c>
      <c r="H49" s="142">
        <v>5</v>
      </c>
      <c r="I49" s="142">
        <v>5</v>
      </c>
      <c r="J49" s="142">
        <v>3</v>
      </c>
      <c r="K49" s="142">
        <v>5</v>
      </c>
      <c r="L49" s="142">
        <v>5</v>
      </c>
      <c r="M49" s="12"/>
      <c r="N49" s="3"/>
      <c r="O49" s="2"/>
    </row>
    <row r="50" spans="1:15" ht="16.5" thickBot="1" x14ac:dyDescent="0.3">
      <c r="A50" s="412"/>
      <c r="B50" s="375"/>
      <c r="C50" s="375"/>
      <c r="D50" s="416"/>
      <c r="E50" s="75" t="s">
        <v>28</v>
      </c>
      <c r="F50" s="150">
        <v>80</v>
      </c>
      <c r="G50" s="149">
        <v>0.1</v>
      </c>
      <c r="H50" s="142">
        <v>0.1</v>
      </c>
      <c r="I50" s="142">
        <v>0.1</v>
      </c>
      <c r="J50" s="142">
        <v>0.1</v>
      </c>
      <c r="K50" s="142">
        <v>0.1</v>
      </c>
      <c r="L50" s="142">
        <v>0.1</v>
      </c>
      <c r="M50" s="12"/>
      <c r="N50" s="3"/>
      <c r="O50" s="2"/>
    </row>
    <row r="51" spans="1:15" x14ac:dyDescent="0.25">
      <c r="A51" s="406" t="s">
        <v>134</v>
      </c>
      <c r="B51" s="408" t="s">
        <v>46</v>
      </c>
      <c r="C51" s="408" t="s">
        <v>47</v>
      </c>
      <c r="D51" s="408" t="s">
        <v>48</v>
      </c>
      <c r="E51" s="73" t="s">
        <v>53</v>
      </c>
      <c r="F51" s="143">
        <v>1900</v>
      </c>
      <c r="G51" s="33">
        <v>75</v>
      </c>
      <c r="H51" s="33">
        <v>80</v>
      </c>
      <c r="I51" s="33">
        <v>80</v>
      </c>
      <c r="J51" s="33">
        <v>71</v>
      </c>
      <c r="K51" s="33">
        <v>76</v>
      </c>
      <c r="L51" s="33">
        <v>76</v>
      </c>
      <c r="M51" s="12"/>
      <c r="N51" s="3"/>
      <c r="O51" s="2"/>
    </row>
    <row r="52" spans="1:15" x14ac:dyDescent="0.25">
      <c r="A52" s="407"/>
      <c r="B52" s="409"/>
      <c r="C52" s="409"/>
      <c r="D52" s="409"/>
      <c r="E52" s="74" t="s">
        <v>11</v>
      </c>
      <c r="F52" s="45">
        <v>204</v>
      </c>
      <c r="G52" s="22">
        <v>20</v>
      </c>
      <c r="H52" s="22">
        <v>23</v>
      </c>
      <c r="I52" s="22">
        <v>23</v>
      </c>
      <c r="J52" s="22">
        <v>17</v>
      </c>
      <c r="K52" s="22">
        <v>20</v>
      </c>
      <c r="L52" s="22">
        <v>20</v>
      </c>
      <c r="M52" s="12"/>
      <c r="N52" s="3"/>
      <c r="O52" s="2"/>
    </row>
    <row r="53" spans="1:15" x14ac:dyDescent="0.25">
      <c r="A53" s="407"/>
      <c r="B53" s="409"/>
      <c r="C53" s="409"/>
      <c r="D53" s="409"/>
      <c r="E53" s="74" t="s">
        <v>10</v>
      </c>
      <c r="F53" s="45">
        <v>219</v>
      </c>
      <c r="G53" s="22">
        <v>25</v>
      </c>
      <c r="H53" s="22">
        <v>25</v>
      </c>
      <c r="I53" s="22">
        <v>25</v>
      </c>
      <c r="J53" s="22">
        <v>20</v>
      </c>
      <c r="K53" s="22">
        <v>21</v>
      </c>
      <c r="L53" s="22">
        <v>21</v>
      </c>
      <c r="M53" s="12"/>
      <c r="N53" s="3"/>
      <c r="O53" s="2"/>
    </row>
    <row r="54" spans="1:15" x14ac:dyDescent="0.25">
      <c r="A54" s="407"/>
      <c r="B54" s="409"/>
      <c r="C54" s="409"/>
      <c r="D54" s="409"/>
      <c r="E54" s="74" t="s">
        <v>72</v>
      </c>
      <c r="F54" s="45">
        <v>276</v>
      </c>
      <c r="G54" s="22">
        <v>80</v>
      </c>
      <c r="H54" s="22">
        <v>90</v>
      </c>
      <c r="I54" s="22">
        <v>90</v>
      </c>
      <c r="J54" s="22">
        <v>60</v>
      </c>
      <c r="K54" s="22">
        <v>67</v>
      </c>
      <c r="L54" s="22">
        <v>67</v>
      </c>
      <c r="M54" s="12"/>
      <c r="N54" s="3"/>
      <c r="O54" s="2"/>
    </row>
    <row r="55" spans="1:15" x14ac:dyDescent="0.25">
      <c r="A55" s="407"/>
      <c r="B55" s="409"/>
      <c r="C55" s="409"/>
      <c r="D55" s="409"/>
      <c r="E55" s="74" t="s">
        <v>83</v>
      </c>
      <c r="F55" s="45">
        <v>1820</v>
      </c>
      <c r="G55" s="22">
        <v>10</v>
      </c>
      <c r="H55" s="53">
        <v>10</v>
      </c>
      <c r="I55" s="53">
        <v>10</v>
      </c>
      <c r="J55" s="22">
        <v>7</v>
      </c>
      <c r="K55" s="53">
        <v>7</v>
      </c>
      <c r="L55" s="61">
        <v>7</v>
      </c>
      <c r="M55" s="12"/>
      <c r="N55" s="3"/>
      <c r="O55" s="2"/>
    </row>
    <row r="56" spans="1:15" ht="15.75" customHeight="1" x14ac:dyDescent="0.25">
      <c r="A56" s="407"/>
      <c r="B56" s="409"/>
      <c r="C56" s="409"/>
      <c r="D56" s="409"/>
      <c r="E56" s="74" t="s">
        <v>12</v>
      </c>
      <c r="F56" s="45">
        <v>791</v>
      </c>
      <c r="G56" s="22">
        <v>4</v>
      </c>
      <c r="H56" s="22">
        <v>5</v>
      </c>
      <c r="I56" s="22">
        <v>5</v>
      </c>
      <c r="J56" s="22">
        <v>4</v>
      </c>
      <c r="K56" s="22">
        <v>5</v>
      </c>
      <c r="L56" s="22">
        <v>5</v>
      </c>
      <c r="M56" s="12"/>
      <c r="N56" s="3"/>
      <c r="O56" s="2"/>
    </row>
    <row r="57" spans="1:15" ht="15.75" x14ac:dyDescent="0.25">
      <c r="A57" s="407"/>
      <c r="B57" s="409"/>
      <c r="C57" s="409"/>
      <c r="D57" s="409"/>
      <c r="E57" s="75" t="s">
        <v>28</v>
      </c>
      <c r="F57" s="45">
        <v>80</v>
      </c>
      <c r="G57" s="24">
        <v>0.2</v>
      </c>
      <c r="H57" s="24">
        <v>0.2</v>
      </c>
      <c r="I57" s="24">
        <v>0.2</v>
      </c>
      <c r="J57" s="24">
        <v>0.2</v>
      </c>
      <c r="K57" s="24">
        <v>0.2</v>
      </c>
      <c r="L57" s="24">
        <v>0.2</v>
      </c>
      <c r="M57" s="12"/>
      <c r="N57" s="3"/>
      <c r="O57" s="2"/>
    </row>
    <row r="58" spans="1:15" x14ac:dyDescent="0.25">
      <c r="A58" s="407"/>
      <c r="B58" s="409"/>
      <c r="C58" s="409"/>
      <c r="D58" s="409"/>
      <c r="E58" s="74" t="s">
        <v>86</v>
      </c>
      <c r="F58" s="45">
        <v>1800</v>
      </c>
      <c r="G58" s="140">
        <v>0.01</v>
      </c>
      <c r="H58" s="140">
        <v>0.01</v>
      </c>
      <c r="I58" s="140">
        <v>0.01</v>
      </c>
      <c r="J58" s="140">
        <v>0.01</v>
      </c>
      <c r="K58" s="140">
        <v>0.01</v>
      </c>
      <c r="L58" s="140">
        <v>0.01</v>
      </c>
      <c r="M58" s="12"/>
      <c r="N58" s="3"/>
      <c r="O58" s="2"/>
    </row>
    <row r="59" spans="1:15" x14ac:dyDescent="0.25">
      <c r="A59" s="407"/>
      <c r="B59" s="409"/>
      <c r="C59" s="409"/>
      <c r="D59" s="409"/>
      <c r="E59" s="74" t="s">
        <v>59</v>
      </c>
      <c r="F59" s="45">
        <v>800</v>
      </c>
      <c r="G59" s="45">
        <v>5</v>
      </c>
      <c r="H59" s="45">
        <v>5</v>
      </c>
      <c r="I59" s="45">
        <v>5</v>
      </c>
      <c r="J59" s="45">
        <v>3</v>
      </c>
      <c r="K59" s="45">
        <v>3</v>
      </c>
      <c r="L59" s="45">
        <v>3</v>
      </c>
      <c r="M59" s="12"/>
      <c r="N59" s="3"/>
      <c r="O59" s="2"/>
    </row>
    <row r="60" spans="1:15" ht="15.75" x14ac:dyDescent="0.25">
      <c r="A60" s="347" t="s">
        <v>68</v>
      </c>
      <c r="B60" s="376" t="s">
        <v>46</v>
      </c>
      <c r="C60" s="376" t="s">
        <v>46</v>
      </c>
      <c r="D60" s="376" t="s">
        <v>46</v>
      </c>
      <c r="E60" s="23" t="s">
        <v>69</v>
      </c>
      <c r="F60" s="140">
        <v>5050</v>
      </c>
      <c r="G60" s="24">
        <v>0.1</v>
      </c>
      <c r="H60" s="24">
        <v>0.1</v>
      </c>
      <c r="I60" s="24">
        <v>0.1</v>
      </c>
      <c r="J60" s="22">
        <v>50</v>
      </c>
      <c r="K60" s="22">
        <v>50</v>
      </c>
      <c r="L60" s="22">
        <v>50</v>
      </c>
      <c r="M60" s="12"/>
      <c r="N60" s="3"/>
      <c r="O60" s="2"/>
    </row>
    <row r="61" spans="1:15" ht="15.75" x14ac:dyDescent="0.25">
      <c r="A61" s="347"/>
      <c r="B61" s="376"/>
      <c r="C61" s="376"/>
      <c r="D61" s="376"/>
      <c r="E61" s="23" t="s">
        <v>32</v>
      </c>
      <c r="F61" s="140">
        <v>425</v>
      </c>
      <c r="G61" s="22">
        <v>3</v>
      </c>
      <c r="H61" s="22">
        <v>3</v>
      </c>
      <c r="I61" s="22">
        <v>3</v>
      </c>
      <c r="J61" s="22">
        <v>3</v>
      </c>
      <c r="K61" s="22">
        <v>3</v>
      </c>
      <c r="L61" s="22">
        <v>3</v>
      </c>
      <c r="M61" s="12"/>
      <c r="N61" s="3"/>
      <c r="O61" s="2"/>
    </row>
    <row r="62" spans="1:15" ht="15.75" x14ac:dyDescent="0.25">
      <c r="A62" s="25" t="s">
        <v>67</v>
      </c>
      <c r="B62" s="26">
        <v>120</v>
      </c>
      <c r="C62" s="26">
        <v>120</v>
      </c>
      <c r="D62" s="26">
        <v>120</v>
      </c>
      <c r="E62" s="23" t="s">
        <v>51</v>
      </c>
      <c r="F62" s="140">
        <v>751</v>
      </c>
      <c r="G62" s="81">
        <v>150</v>
      </c>
      <c r="H62" s="81">
        <v>150</v>
      </c>
      <c r="I62" s="81">
        <v>150</v>
      </c>
      <c r="J62" s="22">
        <v>120</v>
      </c>
      <c r="K62" s="22">
        <v>120</v>
      </c>
      <c r="L62" s="22">
        <v>120</v>
      </c>
      <c r="M62" s="12"/>
      <c r="N62" s="3"/>
      <c r="O62" s="2"/>
    </row>
    <row r="63" spans="1:15" ht="30" x14ac:dyDescent="0.25">
      <c r="A63" s="44" t="s">
        <v>110</v>
      </c>
      <c r="B63" s="45">
        <v>30</v>
      </c>
      <c r="C63" s="45">
        <v>50</v>
      </c>
      <c r="D63" s="45">
        <v>50</v>
      </c>
      <c r="E63" s="46" t="s">
        <v>110</v>
      </c>
      <c r="F63" s="142">
        <v>550</v>
      </c>
      <c r="G63" s="22">
        <v>30</v>
      </c>
      <c r="H63" s="22">
        <v>50</v>
      </c>
      <c r="I63" s="22">
        <v>50</v>
      </c>
      <c r="J63" s="22">
        <v>30</v>
      </c>
      <c r="K63" s="22">
        <v>50</v>
      </c>
      <c r="L63" s="22">
        <v>50</v>
      </c>
      <c r="M63" s="12"/>
      <c r="N63" s="3"/>
      <c r="O63" s="2"/>
    </row>
    <row r="64" spans="1:15" ht="15.75" thickBot="1" x14ac:dyDescent="0.3">
      <c r="A64" s="423"/>
      <c r="B64" s="424"/>
      <c r="C64" s="424"/>
      <c r="D64" s="424"/>
      <c r="E64" s="424"/>
      <c r="F64" s="424"/>
      <c r="G64" s="424"/>
      <c r="H64" s="424"/>
      <c r="I64" s="424"/>
      <c r="J64" s="424"/>
      <c r="K64" s="424"/>
      <c r="L64" s="424"/>
      <c r="M64" s="12"/>
      <c r="N64" s="3"/>
      <c r="O64" s="2"/>
    </row>
    <row r="65" spans="1:15" ht="17.25" customHeight="1" thickBot="1" x14ac:dyDescent="0.3">
      <c r="A65" s="421" t="s">
        <v>39</v>
      </c>
      <c r="B65" s="422"/>
      <c r="C65" s="422"/>
      <c r="D65" s="422"/>
      <c r="E65" s="422"/>
      <c r="F65" s="422"/>
      <c r="G65" s="422"/>
      <c r="H65" s="422"/>
      <c r="I65" s="422"/>
      <c r="J65" s="422"/>
      <c r="K65" s="422"/>
      <c r="L65" s="422"/>
      <c r="M65" s="12"/>
      <c r="N65" s="3"/>
      <c r="O65" s="2"/>
    </row>
    <row r="66" spans="1:15" ht="21" customHeight="1" x14ac:dyDescent="0.25">
      <c r="A66" s="426" t="s">
        <v>138</v>
      </c>
      <c r="B66" s="365">
        <v>70</v>
      </c>
      <c r="C66" s="365">
        <v>90</v>
      </c>
      <c r="D66" s="365">
        <v>100</v>
      </c>
      <c r="E66" s="47" t="s">
        <v>63</v>
      </c>
      <c r="F66" s="48">
        <v>2850</v>
      </c>
      <c r="G66" s="49">
        <v>80</v>
      </c>
      <c r="H66" s="50">
        <v>98</v>
      </c>
      <c r="I66" s="49">
        <v>105</v>
      </c>
      <c r="J66" s="49">
        <v>74</v>
      </c>
      <c r="K66" s="49">
        <v>75</v>
      </c>
      <c r="L66" s="49">
        <v>98</v>
      </c>
      <c r="M66" s="12"/>
      <c r="N66" s="3"/>
      <c r="O66" s="2"/>
    </row>
    <row r="67" spans="1:15" x14ac:dyDescent="0.25">
      <c r="A67" s="352"/>
      <c r="B67" s="366"/>
      <c r="C67" s="366"/>
      <c r="D67" s="366"/>
      <c r="E67" s="46" t="s">
        <v>41</v>
      </c>
      <c r="F67" s="51">
        <v>204</v>
      </c>
      <c r="G67" s="45">
        <v>6</v>
      </c>
      <c r="H67" s="52">
        <v>10</v>
      </c>
      <c r="I67" s="45">
        <v>10</v>
      </c>
      <c r="J67" s="45">
        <v>5</v>
      </c>
      <c r="K67" s="45">
        <v>8</v>
      </c>
      <c r="L67" s="45">
        <v>10</v>
      </c>
      <c r="M67" s="12"/>
      <c r="N67" s="3"/>
      <c r="O67" s="2"/>
    </row>
    <row r="68" spans="1:15" ht="15.75" customHeight="1" x14ac:dyDescent="0.25">
      <c r="A68" s="352"/>
      <c r="B68" s="366"/>
      <c r="C68" s="366"/>
      <c r="D68" s="366"/>
      <c r="E68" s="21" t="s">
        <v>64</v>
      </c>
      <c r="F68" s="51">
        <v>750</v>
      </c>
      <c r="G68" s="45">
        <v>13</v>
      </c>
      <c r="H68" s="52">
        <v>15</v>
      </c>
      <c r="I68" s="45">
        <v>20</v>
      </c>
      <c r="J68" s="45">
        <v>13</v>
      </c>
      <c r="K68" s="45">
        <v>15</v>
      </c>
      <c r="L68" s="45">
        <v>20</v>
      </c>
      <c r="M68" s="12"/>
      <c r="N68" s="3"/>
      <c r="O68" s="2"/>
    </row>
    <row r="69" spans="1:15" x14ac:dyDescent="0.25">
      <c r="A69" s="352"/>
      <c r="B69" s="366"/>
      <c r="C69" s="366"/>
      <c r="D69" s="366"/>
      <c r="E69" s="21" t="s">
        <v>97</v>
      </c>
      <c r="F69" s="51">
        <v>517</v>
      </c>
      <c r="G69" s="45">
        <v>5</v>
      </c>
      <c r="H69" s="52">
        <v>5</v>
      </c>
      <c r="I69" s="45">
        <v>7</v>
      </c>
      <c r="J69" s="45">
        <v>5</v>
      </c>
      <c r="K69" s="52">
        <v>5</v>
      </c>
      <c r="L69" s="45">
        <v>7</v>
      </c>
      <c r="M69" s="12"/>
      <c r="N69" s="3"/>
      <c r="O69" s="2"/>
    </row>
    <row r="70" spans="1:15" ht="15.75" x14ac:dyDescent="0.25">
      <c r="A70" s="352"/>
      <c r="B70" s="366"/>
      <c r="C70" s="366"/>
      <c r="D70" s="366"/>
      <c r="E70" s="23" t="s">
        <v>28</v>
      </c>
      <c r="F70" s="140">
        <v>80</v>
      </c>
      <c r="G70" s="24">
        <v>0.1</v>
      </c>
      <c r="H70" s="52">
        <v>0.1</v>
      </c>
      <c r="I70" s="24">
        <v>0.1</v>
      </c>
      <c r="J70" s="24">
        <v>0.1</v>
      </c>
      <c r="K70" s="52">
        <v>0.1</v>
      </c>
      <c r="L70" s="24">
        <v>0.1</v>
      </c>
      <c r="M70" s="12"/>
      <c r="N70" s="3"/>
      <c r="O70" s="2"/>
    </row>
    <row r="71" spans="1:15" ht="15.75" customHeight="1" x14ac:dyDescent="0.25">
      <c r="A71" s="353"/>
      <c r="B71" s="367"/>
      <c r="C71" s="367"/>
      <c r="D71" s="367"/>
      <c r="E71" s="21" t="s">
        <v>12</v>
      </c>
      <c r="F71" s="140">
        <v>791</v>
      </c>
      <c r="G71" s="22">
        <v>1</v>
      </c>
      <c r="H71" s="52">
        <v>3</v>
      </c>
      <c r="I71" s="22">
        <v>1</v>
      </c>
      <c r="J71" s="22">
        <v>1</v>
      </c>
      <c r="K71" s="52">
        <v>3</v>
      </c>
      <c r="L71" s="22">
        <v>1</v>
      </c>
      <c r="M71" s="12"/>
      <c r="N71" s="3"/>
      <c r="O71" s="2"/>
    </row>
    <row r="72" spans="1:15" ht="15.75" customHeight="1" x14ac:dyDescent="0.25">
      <c r="A72" s="351" t="s">
        <v>74</v>
      </c>
      <c r="B72" s="425">
        <v>20</v>
      </c>
      <c r="C72" s="425">
        <v>20</v>
      </c>
      <c r="D72" s="425">
        <v>20</v>
      </c>
      <c r="E72" s="23" t="s">
        <v>71</v>
      </c>
      <c r="F72" s="140">
        <v>417</v>
      </c>
      <c r="G72" s="53">
        <v>10</v>
      </c>
      <c r="H72" s="53">
        <v>10</v>
      </c>
      <c r="I72" s="53">
        <v>10</v>
      </c>
      <c r="J72" s="53">
        <v>10</v>
      </c>
      <c r="K72" s="53">
        <v>10</v>
      </c>
      <c r="L72" s="53">
        <v>10</v>
      </c>
      <c r="M72" s="12"/>
      <c r="N72" s="3"/>
      <c r="O72" s="2"/>
    </row>
    <row r="73" spans="1:15" ht="15.75" customHeight="1" x14ac:dyDescent="0.25">
      <c r="A73" s="352"/>
      <c r="B73" s="366"/>
      <c r="C73" s="366"/>
      <c r="D73" s="366"/>
      <c r="E73" s="23" t="s">
        <v>75</v>
      </c>
      <c r="F73" s="140">
        <v>222</v>
      </c>
      <c r="G73" s="53">
        <v>3</v>
      </c>
      <c r="H73" s="53">
        <v>3</v>
      </c>
      <c r="I73" s="53">
        <v>3</v>
      </c>
      <c r="J73" s="53">
        <v>3</v>
      </c>
      <c r="K73" s="53">
        <v>3</v>
      </c>
      <c r="L73" s="53">
        <v>3</v>
      </c>
      <c r="M73" s="12"/>
      <c r="N73" s="3"/>
      <c r="O73" s="2"/>
    </row>
    <row r="74" spans="1:15" ht="15.75" customHeight="1" x14ac:dyDescent="0.25">
      <c r="A74" s="352"/>
      <c r="B74" s="366"/>
      <c r="C74" s="366"/>
      <c r="D74" s="366"/>
      <c r="E74" s="23" t="s">
        <v>14</v>
      </c>
      <c r="F74" s="140">
        <v>4560</v>
      </c>
      <c r="G74" s="53">
        <v>3</v>
      </c>
      <c r="H74" s="53">
        <v>3</v>
      </c>
      <c r="I74" s="53">
        <v>3</v>
      </c>
      <c r="J74" s="53">
        <v>3</v>
      </c>
      <c r="K74" s="53">
        <v>3</v>
      </c>
      <c r="L74" s="53">
        <v>3</v>
      </c>
      <c r="M74" s="12"/>
      <c r="N74" s="3"/>
      <c r="O74" s="2"/>
    </row>
    <row r="75" spans="1:15" ht="15.75" customHeight="1" x14ac:dyDescent="0.25">
      <c r="A75" s="353"/>
      <c r="B75" s="367"/>
      <c r="C75" s="367"/>
      <c r="D75" s="367"/>
      <c r="E75" s="23" t="s">
        <v>78</v>
      </c>
      <c r="F75" s="140">
        <v>1345</v>
      </c>
      <c r="G75" s="53">
        <v>3</v>
      </c>
      <c r="H75" s="53">
        <v>3</v>
      </c>
      <c r="I75" s="53">
        <v>3</v>
      </c>
      <c r="J75" s="53">
        <v>3</v>
      </c>
      <c r="K75" s="53">
        <v>3</v>
      </c>
      <c r="L75" s="53">
        <v>3</v>
      </c>
      <c r="M75" s="12"/>
      <c r="N75" s="3"/>
      <c r="O75" s="2"/>
    </row>
    <row r="76" spans="1:15" ht="15.75" customHeight="1" x14ac:dyDescent="0.25">
      <c r="A76" s="347" t="s">
        <v>95</v>
      </c>
      <c r="B76" s="348">
        <v>130</v>
      </c>
      <c r="C76" s="348">
        <v>150</v>
      </c>
      <c r="D76" s="348">
        <v>180</v>
      </c>
      <c r="E76" s="37" t="s">
        <v>79</v>
      </c>
      <c r="F76" s="140">
        <v>613</v>
      </c>
      <c r="G76" s="22">
        <v>45.5</v>
      </c>
      <c r="H76" s="22">
        <v>52.5</v>
      </c>
      <c r="I76" s="22">
        <v>63</v>
      </c>
      <c r="J76" s="22">
        <v>45.5</v>
      </c>
      <c r="K76" s="22">
        <v>52.5</v>
      </c>
      <c r="L76" s="22">
        <v>63</v>
      </c>
      <c r="M76" s="12"/>
      <c r="N76" s="3"/>
      <c r="O76" s="2"/>
    </row>
    <row r="77" spans="1:15" ht="15.75" customHeight="1" x14ac:dyDescent="0.25">
      <c r="A77" s="347"/>
      <c r="B77" s="348"/>
      <c r="C77" s="348"/>
      <c r="D77" s="348"/>
      <c r="E77" s="23" t="s">
        <v>28</v>
      </c>
      <c r="F77" s="140">
        <v>80</v>
      </c>
      <c r="G77" s="24">
        <v>0.1</v>
      </c>
      <c r="H77" s="24">
        <v>0.2</v>
      </c>
      <c r="I77" s="24">
        <v>0.3</v>
      </c>
      <c r="J77" s="24">
        <v>0.1</v>
      </c>
      <c r="K77" s="24">
        <v>0.2</v>
      </c>
      <c r="L77" s="24">
        <v>0.3</v>
      </c>
      <c r="M77" s="12"/>
      <c r="N77" s="3"/>
      <c r="O77" s="2"/>
    </row>
    <row r="78" spans="1:15" ht="15.75" customHeight="1" x14ac:dyDescent="0.25">
      <c r="A78" s="347"/>
      <c r="B78" s="348"/>
      <c r="C78" s="348"/>
      <c r="D78" s="348"/>
      <c r="E78" s="21" t="s">
        <v>14</v>
      </c>
      <c r="F78" s="140">
        <v>4560</v>
      </c>
      <c r="G78" s="22">
        <v>5</v>
      </c>
      <c r="H78" s="22">
        <v>5</v>
      </c>
      <c r="I78" s="22">
        <v>5</v>
      </c>
      <c r="J78" s="22">
        <v>5</v>
      </c>
      <c r="K78" s="22">
        <v>5</v>
      </c>
      <c r="L78" s="22">
        <v>5</v>
      </c>
      <c r="M78" s="12"/>
      <c r="N78" s="3"/>
      <c r="O78" s="2"/>
    </row>
    <row r="79" spans="1:15" ht="15.75" customHeight="1" x14ac:dyDescent="0.25">
      <c r="A79" s="55" t="s">
        <v>125</v>
      </c>
      <c r="B79" s="144">
        <v>20</v>
      </c>
      <c r="C79" s="144">
        <v>25</v>
      </c>
      <c r="D79" s="144">
        <v>30</v>
      </c>
      <c r="E79" s="56" t="s">
        <v>160</v>
      </c>
      <c r="F79" s="140">
        <v>1000</v>
      </c>
      <c r="G79" s="24">
        <v>22</v>
      </c>
      <c r="H79" s="24">
        <v>27</v>
      </c>
      <c r="I79" s="24">
        <v>32</v>
      </c>
      <c r="J79" s="24">
        <v>20</v>
      </c>
      <c r="K79" s="57">
        <v>25</v>
      </c>
      <c r="L79" s="57">
        <v>30</v>
      </c>
      <c r="M79" s="12"/>
      <c r="N79" s="3"/>
      <c r="O79" s="2"/>
    </row>
    <row r="80" spans="1:15" ht="18" customHeight="1" x14ac:dyDescent="0.25">
      <c r="A80" s="377" t="s">
        <v>36</v>
      </c>
      <c r="B80" s="362">
        <v>200</v>
      </c>
      <c r="C80" s="362">
        <v>200</v>
      </c>
      <c r="D80" s="362">
        <v>200</v>
      </c>
      <c r="E80" s="21" t="s">
        <v>37</v>
      </c>
      <c r="F80" s="140">
        <v>751</v>
      </c>
      <c r="G80" s="142">
        <v>143</v>
      </c>
      <c r="H80" s="142">
        <v>143</v>
      </c>
      <c r="I80" s="142">
        <v>143</v>
      </c>
      <c r="J80" s="142">
        <v>100</v>
      </c>
      <c r="K80" s="142">
        <v>100</v>
      </c>
      <c r="L80" s="142">
        <v>100</v>
      </c>
      <c r="M80" s="12"/>
      <c r="N80" s="3"/>
      <c r="O80" s="2"/>
    </row>
    <row r="81" spans="1:15" x14ac:dyDescent="0.25">
      <c r="A81" s="377"/>
      <c r="B81" s="362"/>
      <c r="C81" s="362"/>
      <c r="D81" s="362"/>
      <c r="E81" s="60" t="s">
        <v>38</v>
      </c>
      <c r="F81" s="140">
        <v>425</v>
      </c>
      <c r="G81" s="22">
        <v>3</v>
      </c>
      <c r="H81" s="22">
        <v>3</v>
      </c>
      <c r="I81" s="22">
        <v>3</v>
      </c>
      <c r="J81" s="22">
        <v>3</v>
      </c>
      <c r="K81" s="22">
        <v>3</v>
      </c>
      <c r="L81" s="22">
        <v>3</v>
      </c>
      <c r="M81" s="12"/>
      <c r="N81" s="3"/>
      <c r="O81" s="2"/>
    </row>
    <row r="82" spans="1:15" ht="30" x14ac:dyDescent="0.25">
      <c r="A82" s="65" t="s">
        <v>110</v>
      </c>
      <c r="B82" s="66">
        <v>30</v>
      </c>
      <c r="C82" s="66">
        <v>50</v>
      </c>
      <c r="D82" s="66">
        <v>50</v>
      </c>
      <c r="E82" s="67" t="s">
        <v>110</v>
      </c>
      <c r="F82" s="146">
        <v>550</v>
      </c>
      <c r="G82" s="68">
        <v>30</v>
      </c>
      <c r="H82" s="68">
        <v>50</v>
      </c>
      <c r="I82" s="68">
        <v>50</v>
      </c>
      <c r="J82" s="68">
        <v>30</v>
      </c>
      <c r="K82" s="68">
        <v>50</v>
      </c>
      <c r="L82" s="68">
        <v>50</v>
      </c>
      <c r="M82" s="12"/>
      <c r="N82" s="3"/>
      <c r="O82" s="2"/>
    </row>
    <row r="83" spans="1:15" ht="15.75" thickBot="1" x14ac:dyDescent="0.3">
      <c r="A83" s="419"/>
      <c r="B83" s="420"/>
      <c r="C83" s="420"/>
      <c r="D83" s="420"/>
      <c r="E83" s="420"/>
      <c r="F83" s="420"/>
      <c r="G83" s="420"/>
      <c r="H83" s="420"/>
      <c r="I83" s="420"/>
      <c r="J83" s="420"/>
      <c r="K83" s="420"/>
      <c r="L83" s="420"/>
      <c r="M83" s="12"/>
      <c r="N83" s="3"/>
      <c r="O83" s="2"/>
    </row>
    <row r="84" spans="1:15" ht="15.75" thickBot="1" x14ac:dyDescent="0.3">
      <c r="A84" s="417" t="s">
        <v>45</v>
      </c>
      <c r="B84" s="418"/>
      <c r="C84" s="418"/>
      <c r="D84" s="418"/>
      <c r="E84" s="418"/>
      <c r="F84" s="418"/>
      <c r="G84" s="418"/>
      <c r="H84" s="418"/>
      <c r="I84" s="418"/>
      <c r="J84" s="418"/>
      <c r="K84" s="418"/>
      <c r="L84" s="418"/>
      <c r="M84" s="12"/>
      <c r="N84" s="3"/>
      <c r="O84" s="2"/>
    </row>
    <row r="85" spans="1:15" ht="15" customHeight="1" x14ac:dyDescent="0.25">
      <c r="A85" s="364" t="s">
        <v>139</v>
      </c>
      <c r="B85" s="386">
        <v>60</v>
      </c>
      <c r="C85" s="386">
        <v>90</v>
      </c>
      <c r="D85" s="386">
        <v>100</v>
      </c>
      <c r="E85" s="32" t="s">
        <v>60</v>
      </c>
      <c r="F85" s="143">
        <v>212</v>
      </c>
      <c r="G85" s="33">
        <v>49</v>
      </c>
      <c r="H85" s="33">
        <v>63</v>
      </c>
      <c r="I85" s="33">
        <v>70</v>
      </c>
      <c r="J85" s="33">
        <v>35</v>
      </c>
      <c r="K85" s="33">
        <v>45</v>
      </c>
      <c r="L85" s="33">
        <v>50</v>
      </c>
      <c r="M85" s="12"/>
      <c r="N85" s="3"/>
      <c r="O85" s="2"/>
    </row>
    <row r="86" spans="1:15" ht="15.75" customHeight="1" x14ac:dyDescent="0.25">
      <c r="A86" s="347"/>
      <c r="B86" s="348"/>
      <c r="C86" s="348"/>
      <c r="D86" s="348"/>
      <c r="E86" s="12" t="s">
        <v>35</v>
      </c>
      <c r="F86" s="163">
        <v>219</v>
      </c>
      <c r="G86" s="142">
        <v>21</v>
      </c>
      <c r="H86" s="142">
        <v>27</v>
      </c>
      <c r="I86" s="24">
        <v>30</v>
      </c>
      <c r="J86" s="142">
        <v>16</v>
      </c>
      <c r="K86" s="142">
        <v>21</v>
      </c>
      <c r="L86" s="24">
        <v>23</v>
      </c>
      <c r="M86" s="12"/>
      <c r="N86" s="3"/>
      <c r="O86" s="2"/>
    </row>
    <row r="87" spans="1:15" ht="15.75" customHeight="1" x14ac:dyDescent="0.25">
      <c r="A87" s="347"/>
      <c r="B87" s="348"/>
      <c r="C87" s="348"/>
      <c r="D87" s="348"/>
      <c r="E87" s="21" t="s">
        <v>37</v>
      </c>
      <c r="F87" s="140">
        <v>751</v>
      </c>
      <c r="G87" s="142">
        <v>21</v>
      </c>
      <c r="H87" s="142">
        <v>27</v>
      </c>
      <c r="I87" s="24">
        <v>30</v>
      </c>
      <c r="J87" s="142">
        <v>15</v>
      </c>
      <c r="K87" s="142">
        <v>19</v>
      </c>
      <c r="L87" s="24">
        <v>21</v>
      </c>
      <c r="M87" s="12"/>
      <c r="N87" s="3"/>
      <c r="O87" s="2"/>
    </row>
    <row r="88" spans="1:15" ht="15.75" customHeight="1" x14ac:dyDescent="0.25">
      <c r="A88" s="347"/>
      <c r="B88" s="348"/>
      <c r="C88" s="348"/>
      <c r="D88" s="348"/>
      <c r="E88" s="21" t="s">
        <v>12</v>
      </c>
      <c r="F88" s="140">
        <v>791</v>
      </c>
      <c r="G88" s="24">
        <v>4</v>
      </c>
      <c r="H88" s="24">
        <v>4.5</v>
      </c>
      <c r="I88" s="24">
        <v>5</v>
      </c>
      <c r="J88" s="24">
        <v>4</v>
      </c>
      <c r="K88" s="24">
        <v>4.5</v>
      </c>
      <c r="L88" s="24">
        <v>5</v>
      </c>
      <c r="M88" s="12"/>
      <c r="N88" s="3"/>
      <c r="O88" s="2"/>
    </row>
    <row r="89" spans="1:15" ht="15.75" x14ac:dyDescent="0.25">
      <c r="A89" s="347"/>
      <c r="B89" s="348"/>
      <c r="C89" s="348"/>
      <c r="D89" s="348"/>
      <c r="E89" s="23" t="s">
        <v>28</v>
      </c>
      <c r="F89" s="140">
        <v>80</v>
      </c>
      <c r="G89" s="24">
        <v>0.1</v>
      </c>
      <c r="H89" s="24">
        <v>0.1</v>
      </c>
      <c r="I89" s="24">
        <v>0.1</v>
      </c>
      <c r="J89" s="24">
        <v>0.1</v>
      </c>
      <c r="K89" s="24">
        <v>0.1</v>
      </c>
      <c r="L89" s="24">
        <v>0.1</v>
      </c>
      <c r="M89" s="12"/>
      <c r="N89" s="3"/>
      <c r="O89" s="2"/>
    </row>
    <row r="90" spans="1:15" x14ac:dyDescent="0.25">
      <c r="A90" s="351" t="s">
        <v>117</v>
      </c>
      <c r="B90" s="387" t="s">
        <v>46</v>
      </c>
      <c r="C90" s="387" t="s">
        <v>48</v>
      </c>
      <c r="D90" s="376" t="s">
        <v>113</v>
      </c>
      <c r="E90" s="60" t="s">
        <v>155</v>
      </c>
      <c r="F90" s="140">
        <v>5000</v>
      </c>
      <c r="G90" s="22">
        <v>50</v>
      </c>
      <c r="H90" s="22">
        <v>65</v>
      </c>
      <c r="I90" s="22">
        <v>80</v>
      </c>
      <c r="J90" s="22">
        <v>47</v>
      </c>
      <c r="K90" s="22">
        <v>58</v>
      </c>
      <c r="L90" s="22">
        <v>69</v>
      </c>
      <c r="M90" s="12"/>
      <c r="N90" s="3"/>
      <c r="O90" s="2"/>
    </row>
    <row r="91" spans="1:15" x14ac:dyDescent="0.25">
      <c r="A91" s="352"/>
      <c r="B91" s="384"/>
      <c r="C91" s="384"/>
      <c r="D91" s="376"/>
      <c r="E91" s="21" t="s">
        <v>40</v>
      </c>
      <c r="F91" s="140">
        <v>276</v>
      </c>
      <c r="G91" s="22">
        <v>53</v>
      </c>
      <c r="H91" s="22">
        <v>66</v>
      </c>
      <c r="I91" s="22">
        <v>80</v>
      </c>
      <c r="J91" s="22">
        <v>40</v>
      </c>
      <c r="K91" s="22">
        <v>50</v>
      </c>
      <c r="L91" s="22">
        <v>60</v>
      </c>
      <c r="M91" s="12"/>
      <c r="N91" s="3"/>
      <c r="O91" s="2"/>
    </row>
    <row r="92" spans="1:15" x14ac:dyDescent="0.25">
      <c r="A92" s="352"/>
      <c r="B92" s="384"/>
      <c r="C92" s="384"/>
      <c r="D92" s="376"/>
      <c r="E92" s="38" t="s">
        <v>57</v>
      </c>
      <c r="F92" s="140">
        <v>289</v>
      </c>
      <c r="G92" s="22">
        <v>16</v>
      </c>
      <c r="H92" s="22">
        <v>20</v>
      </c>
      <c r="I92" s="22">
        <v>24</v>
      </c>
      <c r="J92" s="22">
        <v>16</v>
      </c>
      <c r="K92" s="22">
        <v>20</v>
      </c>
      <c r="L92" s="22">
        <v>24</v>
      </c>
      <c r="M92" s="12"/>
      <c r="N92" s="3"/>
      <c r="O92" s="2"/>
    </row>
    <row r="93" spans="1:15" ht="27" customHeight="1" x14ac:dyDescent="0.25">
      <c r="A93" s="352"/>
      <c r="B93" s="384"/>
      <c r="C93" s="384"/>
      <c r="D93" s="376"/>
      <c r="E93" s="21" t="s">
        <v>10</v>
      </c>
      <c r="F93" s="140">
        <v>219</v>
      </c>
      <c r="G93" s="22">
        <v>10</v>
      </c>
      <c r="H93" s="22">
        <v>13</v>
      </c>
      <c r="I93" s="22">
        <v>15</v>
      </c>
      <c r="J93" s="22">
        <v>8</v>
      </c>
      <c r="K93" s="22">
        <v>10</v>
      </c>
      <c r="L93" s="22">
        <v>12</v>
      </c>
      <c r="M93" s="12"/>
      <c r="N93" s="3"/>
      <c r="O93" s="2"/>
    </row>
    <row r="94" spans="1:15" ht="18.75" customHeight="1" x14ac:dyDescent="0.25">
      <c r="A94" s="352"/>
      <c r="B94" s="384"/>
      <c r="C94" s="384"/>
      <c r="D94" s="376"/>
      <c r="E94" s="21" t="s">
        <v>11</v>
      </c>
      <c r="F94" s="140">
        <v>204</v>
      </c>
      <c r="G94" s="22">
        <v>10</v>
      </c>
      <c r="H94" s="22">
        <v>12</v>
      </c>
      <c r="I94" s="22">
        <v>14</v>
      </c>
      <c r="J94" s="22">
        <v>8</v>
      </c>
      <c r="K94" s="22">
        <v>10</v>
      </c>
      <c r="L94" s="22">
        <v>12</v>
      </c>
      <c r="M94" s="12"/>
      <c r="N94" s="3"/>
      <c r="O94" s="2"/>
    </row>
    <row r="95" spans="1:15" ht="18.75" customHeight="1" x14ac:dyDescent="0.25">
      <c r="A95" s="352"/>
      <c r="B95" s="384"/>
      <c r="C95" s="384"/>
      <c r="D95" s="376"/>
      <c r="E95" s="21" t="s">
        <v>12</v>
      </c>
      <c r="F95" s="140">
        <v>791</v>
      </c>
      <c r="G95" s="22">
        <v>3</v>
      </c>
      <c r="H95" s="22">
        <v>4</v>
      </c>
      <c r="I95" s="22">
        <v>5</v>
      </c>
      <c r="J95" s="22">
        <v>5</v>
      </c>
      <c r="K95" s="22">
        <v>5</v>
      </c>
      <c r="L95" s="22">
        <v>7</v>
      </c>
      <c r="M95" s="12"/>
      <c r="N95" s="3"/>
      <c r="O95" s="2"/>
    </row>
    <row r="96" spans="1:15" ht="15.75" x14ac:dyDescent="0.25">
      <c r="A96" s="352"/>
      <c r="B96" s="384"/>
      <c r="C96" s="384"/>
      <c r="D96" s="376"/>
      <c r="E96" s="23" t="s">
        <v>28</v>
      </c>
      <c r="F96" s="140">
        <v>80</v>
      </c>
      <c r="G96" s="24">
        <v>0.2</v>
      </c>
      <c r="H96" s="24">
        <v>0.2</v>
      </c>
      <c r="I96" s="24">
        <v>0.3</v>
      </c>
      <c r="J96" s="24">
        <v>0.2</v>
      </c>
      <c r="K96" s="24">
        <v>0.2</v>
      </c>
      <c r="L96" s="24">
        <v>0.3</v>
      </c>
      <c r="M96" s="12"/>
      <c r="N96" s="3"/>
      <c r="O96" s="2"/>
    </row>
    <row r="97" spans="1:15" x14ac:dyDescent="0.25">
      <c r="A97" s="353"/>
      <c r="B97" s="375"/>
      <c r="C97" s="375"/>
      <c r="D97" s="376"/>
      <c r="E97" s="69" t="s">
        <v>118</v>
      </c>
      <c r="F97" s="140">
        <v>550</v>
      </c>
      <c r="G97" s="142">
        <v>10</v>
      </c>
      <c r="H97" s="142">
        <v>10</v>
      </c>
      <c r="I97" s="142">
        <v>10</v>
      </c>
      <c r="J97" s="142">
        <v>10</v>
      </c>
      <c r="K97" s="142">
        <v>10</v>
      </c>
      <c r="L97" s="142">
        <v>10</v>
      </c>
      <c r="M97" s="12"/>
      <c r="N97" s="3"/>
      <c r="O97" s="2"/>
    </row>
    <row r="98" spans="1:15" ht="30" x14ac:dyDescent="0.25">
      <c r="A98" s="347" t="s">
        <v>140</v>
      </c>
      <c r="B98" s="348">
        <v>50</v>
      </c>
      <c r="C98" s="348">
        <v>50</v>
      </c>
      <c r="D98" s="356">
        <v>50</v>
      </c>
      <c r="E98" s="70" t="s">
        <v>127</v>
      </c>
      <c r="F98" s="139">
        <v>412</v>
      </c>
      <c r="G98" s="20">
        <v>30</v>
      </c>
      <c r="H98" s="20">
        <v>30</v>
      </c>
      <c r="I98" s="20">
        <v>30</v>
      </c>
      <c r="J98" s="20">
        <v>30</v>
      </c>
      <c r="K98" s="20">
        <v>30</v>
      </c>
      <c r="L98" s="20">
        <v>30</v>
      </c>
      <c r="M98" s="12"/>
      <c r="N98" s="3"/>
      <c r="O98" s="2"/>
    </row>
    <row r="99" spans="1:15" ht="30" x14ac:dyDescent="0.25">
      <c r="A99" s="347"/>
      <c r="B99" s="348"/>
      <c r="C99" s="348"/>
      <c r="D99" s="348"/>
      <c r="E99" s="145" t="s">
        <v>128</v>
      </c>
      <c r="F99" s="140">
        <v>412</v>
      </c>
      <c r="G99" s="22">
        <v>2</v>
      </c>
      <c r="H99" s="22">
        <v>2</v>
      </c>
      <c r="I99" s="22">
        <v>2</v>
      </c>
      <c r="J99" s="22">
        <v>2</v>
      </c>
      <c r="K99" s="22">
        <v>2</v>
      </c>
      <c r="L99" s="22">
        <v>2</v>
      </c>
      <c r="M99" s="12"/>
      <c r="N99" s="3"/>
      <c r="O99" s="2"/>
    </row>
    <row r="100" spans="1:15" x14ac:dyDescent="0.25">
      <c r="A100" s="347"/>
      <c r="B100" s="348"/>
      <c r="C100" s="348"/>
      <c r="D100" s="348"/>
      <c r="E100" s="145" t="s">
        <v>38</v>
      </c>
      <c r="F100" s="140">
        <v>425</v>
      </c>
      <c r="G100" s="22">
        <v>4</v>
      </c>
      <c r="H100" s="22">
        <v>4</v>
      </c>
      <c r="I100" s="22">
        <v>4</v>
      </c>
      <c r="J100" s="22">
        <v>4</v>
      </c>
      <c r="K100" s="22">
        <v>4</v>
      </c>
      <c r="L100" s="22">
        <v>4</v>
      </c>
      <c r="M100" s="12"/>
      <c r="N100" s="3"/>
      <c r="O100" s="2"/>
    </row>
    <row r="101" spans="1:15" x14ac:dyDescent="0.25">
      <c r="A101" s="347"/>
      <c r="B101" s="348"/>
      <c r="C101" s="348"/>
      <c r="D101" s="348"/>
      <c r="E101" s="145" t="s">
        <v>129</v>
      </c>
      <c r="F101" s="140">
        <v>4560</v>
      </c>
      <c r="G101" s="22">
        <v>1</v>
      </c>
      <c r="H101" s="22">
        <v>1</v>
      </c>
      <c r="I101" s="22">
        <v>1</v>
      </c>
      <c r="J101" s="22">
        <v>1</v>
      </c>
      <c r="K101" s="22">
        <v>1</v>
      </c>
      <c r="L101" s="22">
        <v>1</v>
      </c>
      <c r="M101" s="12"/>
      <c r="N101" s="3"/>
      <c r="O101" s="2"/>
    </row>
    <row r="102" spans="1:15" x14ac:dyDescent="0.25">
      <c r="A102" s="347"/>
      <c r="B102" s="348"/>
      <c r="C102" s="348"/>
      <c r="D102" s="348"/>
      <c r="E102" s="145" t="s">
        <v>133</v>
      </c>
      <c r="F102" s="140">
        <v>517</v>
      </c>
      <c r="G102" s="22">
        <v>5</v>
      </c>
      <c r="H102" s="22">
        <v>5</v>
      </c>
      <c r="I102" s="22">
        <v>5</v>
      </c>
      <c r="J102" s="22">
        <v>5</v>
      </c>
      <c r="K102" s="22">
        <v>5</v>
      </c>
      <c r="L102" s="22">
        <v>5</v>
      </c>
      <c r="M102" s="12"/>
      <c r="N102" s="3"/>
      <c r="O102" s="2"/>
    </row>
    <row r="103" spans="1:15" x14ac:dyDescent="0.25">
      <c r="A103" s="347"/>
      <c r="B103" s="348"/>
      <c r="C103" s="348"/>
      <c r="D103" s="348"/>
      <c r="E103" s="145" t="s">
        <v>61</v>
      </c>
      <c r="F103" s="140">
        <v>417</v>
      </c>
      <c r="G103" s="22">
        <v>9</v>
      </c>
      <c r="H103" s="22">
        <v>9</v>
      </c>
      <c r="I103" s="22">
        <v>9</v>
      </c>
      <c r="J103" s="22">
        <v>9</v>
      </c>
      <c r="K103" s="22">
        <v>9</v>
      </c>
      <c r="L103" s="22">
        <v>9</v>
      </c>
      <c r="M103" s="12"/>
      <c r="N103" s="3"/>
      <c r="O103" s="2"/>
    </row>
    <row r="104" spans="1:15" x14ac:dyDescent="0.25">
      <c r="A104" s="347"/>
      <c r="B104" s="348"/>
      <c r="C104" s="348"/>
      <c r="D104" s="348"/>
      <c r="E104" s="145" t="s">
        <v>141</v>
      </c>
      <c r="F104" s="140">
        <v>2462</v>
      </c>
      <c r="G104" s="22">
        <v>13</v>
      </c>
      <c r="H104" s="22">
        <v>13</v>
      </c>
      <c r="I104" s="22">
        <v>13</v>
      </c>
      <c r="J104" s="22">
        <v>13</v>
      </c>
      <c r="K104" s="22">
        <v>13</v>
      </c>
      <c r="L104" s="22">
        <v>13</v>
      </c>
      <c r="M104" s="12"/>
      <c r="N104" s="3"/>
      <c r="O104" s="2"/>
    </row>
    <row r="105" spans="1:15" x14ac:dyDescent="0.25">
      <c r="A105" s="347"/>
      <c r="B105" s="348"/>
      <c r="C105" s="348"/>
      <c r="D105" s="348"/>
      <c r="E105" s="145" t="s">
        <v>130</v>
      </c>
      <c r="F105" s="140">
        <v>5895</v>
      </c>
      <c r="G105" s="22">
        <v>1</v>
      </c>
      <c r="H105" s="22">
        <v>1</v>
      </c>
      <c r="I105" s="22">
        <v>1</v>
      </c>
      <c r="J105" s="22">
        <v>1</v>
      </c>
      <c r="K105" s="22">
        <v>1</v>
      </c>
      <c r="L105" s="22">
        <v>1</v>
      </c>
      <c r="M105" s="12"/>
      <c r="N105" s="3"/>
      <c r="O105" s="2"/>
    </row>
    <row r="106" spans="1:15" x14ac:dyDescent="0.25">
      <c r="A106" s="347"/>
      <c r="B106" s="348"/>
      <c r="C106" s="348"/>
      <c r="D106" s="348"/>
      <c r="E106" s="145" t="s">
        <v>131</v>
      </c>
      <c r="F106" s="140">
        <v>80</v>
      </c>
      <c r="G106" s="24">
        <v>0.2</v>
      </c>
      <c r="H106" s="24">
        <v>0.2</v>
      </c>
      <c r="I106" s="24">
        <v>0.2</v>
      </c>
      <c r="J106" s="24">
        <v>0.2</v>
      </c>
      <c r="K106" s="24">
        <v>0.2</v>
      </c>
      <c r="L106" s="24">
        <v>0.2</v>
      </c>
      <c r="M106" s="12"/>
      <c r="N106" s="3"/>
      <c r="O106" s="2"/>
    </row>
    <row r="107" spans="1:15" x14ac:dyDescent="0.25">
      <c r="A107" s="347"/>
      <c r="B107" s="348"/>
      <c r="C107" s="348"/>
      <c r="D107" s="348"/>
      <c r="E107" s="145" t="s">
        <v>132</v>
      </c>
      <c r="F107" s="140">
        <v>5000</v>
      </c>
      <c r="G107" s="140">
        <v>0.03</v>
      </c>
      <c r="H107" s="140">
        <v>0.03</v>
      </c>
      <c r="I107" s="140">
        <v>0.03</v>
      </c>
      <c r="J107" s="140">
        <v>0.03</v>
      </c>
      <c r="K107" s="140">
        <v>0.03</v>
      </c>
      <c r="L107" s="140">
        <v>0.03</v>
      </c>
      <c r="M107" s="12"/>
      <c r="N107" s="3"/>
      <c r="O107" s="2"/>
    </row>
    <row r="108" spans="1:15" x14ac:dyDescent="0.25">
      <c r="A108" s="347"/>
      <c r="B108" s="348"/>
      <c r="C108" s="348"/>
      <c r="D108" s="348"/>
      <c r="E108" s="145" t="s">
        <v>133</v>
      </c>
      <c r="F108" s="140">
        <v>517</v>
      </c>
      <c r="G108" s="22">
        <v>1</v>
      </c>
      <c r="H108" s="22">
        <v>1</v>
      </c>
      <c r="I108" s="22">
        <v>1</v>
      </c>
      <c r="J108" s="22">
        <v>1</v>
      </c>
      <c r="K108" s="22">
        <v>1</v>
      </c>
      <c r="L108" s="22">
        <v>1</v>
      </c>
      <c r="M108" s="12"/>
      <c r="N108" s="3"/>
      <c r="O108" s="2"/>
    </row>
    <row r="109" spans="1:15" ht="15.75" x14ac:dyDescent="0.25">
      <c r="A109" s="351" t="s">
        <v>98</v>
      </c>
      <c r="B109" s="354">
        <v>200</v>
      </c>
      <c r="C109" s="354">
        <v>200</v>
      </c>
      <c r="D109" s="354">
        <v>200</v>
      </c>
      <c r="E109" s="23" t="s">
        <v>42</v>
      </c>
      <c r="F109" s="140">
        <v>1488</v>
      </c>
      <c r="G109" s="22">
        <v>20</v>
      </c>
      <c r="H109" s="22">
        <v>20</v>
      </c>
      <c r="I109" s="22">
        <v>20</v>
      </c>
      <c r="J109" s="22">
        <v>20</v>
      </c>
      <c r="K109" s="22">
        <v>20</v>
      </c>
      <c r="L109" s="22">
        <v>20</v>
      </c>
      <c r="M109" s="12"/>
      <c r="N109" s="3"/>
      <c r="O109" s="2"/>
    </row>
    <row r="110" spans="1:15" ht="15.75" x14ac:dyDescent="0.25">
      <c r="A110" s="352"/>
      <c r="B110" s="355"/>
      <c r="C110" s="355"/>
      <c r="D110" s="355"/>
      <c r="E110" s="23" t="s">
        <v>38</v>
      </c>
      <c r="F110" s="140">
        <v>425</v>
      </c>
      <c r="G110" s="22">
        <v>8</v>
      </c>
      <c r="H110" s="22">
        <v>8</v>
      </c>
      <c r="I110" s="22">
        <v>8</v>
      </c>
      <c r="J110" s="22">
        <v>8</v>
      </c>
      <c r="K110" s="22">
        <v>8</v>
      </c>
      <c r="L110" s="22">
        <v>8</v>
      </c>
      <c r="M110" s="12"/>
      <c r="N110" s="3"/>
      <c r="O110" s="2"/>
    </row>
    <row r="111" spans="1:15" ht="30" x14ac:dyDescent="0.25">
      <c r="A111" s="44" t="s">
        <v>110</v>
      </c>
      <c r="B111" s="45">
        <v>30</v>
      </c>
      <c r="C111" s="45">
        <v>50</v>
      </c>
      <c r="D111" s="45">
        <v>50</v>
      </c>
      <c r="E111" s="46" t="s">
        <v>110</v>
      </c>
      <c r="F111" s="142">
        <v>550</v>
      </c>
      <c r="G111" s="22">
        <v>30</v>
      </c>
      <c r="H111" s="22">
        <v>50</v>
      </c>
      <c r="I111" s="22">
        <v>50</v>
      </c>
      <c r="J111" s="22">
        <v>30</v>
      </c>
      <c r="K111" s="22">
        <v>50</v>
      </c>
      <c r="L111" s="22">
        <v>50</v>
      </c>
      <c r="M111" s="12"/>
      <c r="N111" s="3"/>
      <c r="O111" s="2"/>
    </row>
    <row r="112" spans="1:15" ht="15.75" thickBot="1" x14ac:dyDescent="0.3">
      <c r="A112" s="388"/>
      <c r="B112" s="389"/>
      <c r="C112" s="389"/>
      <c r="D112" s="389"/>
      <c r="E112" s="389"/>
      <c r="F112" s="389"/>
      <c r="G112" s="389"/>
      <c r="H112" s="389"/>
      <c r="I112" s="389"/>
      <c r="J112" s="389"/>
      <c r="K112" s="389"/>
      <c r="L112" s="389"/>
      <c r="M112" s="12"/>
      <c r="N112" s="3"/>
      <c r="O112" s="2"/>
    </row>
    <row r="113" spans="1:15" ht="15.75" x14ac:dyDescent="0.25">
      <c r="A113" s="11"/>
      <c r="B113" s="11"/>
      <c r="C113" s="11"/>
      <c r="D113" s="11"/>
      <c r="E113" s="11"/>
      <c r="F113" s="11"/>
      <c r="G113" s="11"/>
      <c r="H113" s="11"/>
      <c r="I113" s="11"/>
      <c r="J113" s="11"/>
      <c r="K113" s="11"/>
      <c r="L113" s="11"/>
      <c r="M113" s="1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1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</sheetData>
  <mergeCells count="86">
    <mergeCell ref="A72:A75"/>
    <mergeCell ref="B72:B75"/>
    <mergeCell ref="C72:C75"/>
    <mergeCell ref="D72:D75"/>
    <mergeCell ref="A76:A78"/>
    <mergeCell ref="B76:B78"/>
    <mergeCell ref="C76:C78"/>
    <mergeCell ref="D76:D78"/>
    <mergeCell ref="D42:D43"/>
    <mergeCell ref="B66:B71"/>
    <mergeCell ref="C66:C71"/>
    <mergeCell ref="D66:D71"/>
    <mergeCell ref="A65:L65"/>
    <mergeCell ref="A64:L64"/>
    <mergeCell ref="C60:C61"/>
    <mergeCell ref="D60:D61"/>
    <mergeCell ref="A60:A61"/>
    <mergeCell ref="B60:B61"/>
    <mergeCell ref="A66:A71"/>
    <mergeCell ref="A8:L8"/>
    <mergeCell ref="A9:L9"/>
    <mergeCell ref="A51:A59"/>
    <mergeCell ref="B51:B59"/>
    <mergeCell ref="C51:C59"/>
    <mergeCell ref="D51:D59"/>
    <mergeCell ref="A47:A50"/>
    <mergeCell ref="B47:B50"/>
    <mergeCell ref="C47:C50"/>
    <mergeCell ref="D47:D50"/>
    <mergeCell ref="D29:D38"/>
    <mergeCell ref="A27:L27"/>
    <mergeCell ref="A39:A41"/>
    <mergeCell ref="B39:B41"/>
    <mergeCell ref="C39:C41"/>
    <mergeCell ref="D39:D41"/>
    <mergeCell ref="A2:L2"/>
    <mergeCell ref="A6:A7"/>
    <mergeCell ref="B6:D6"/>
    <mergeCell ref="E6:E7"/>
    <mergeCell ref="F6:F7"/>
    <mergeCell ref="G6:I6"/>
    <mergeCell ref="J6:L6"/>
    <mergeCell ref="A10:A16"/>
    <mergeCell ref="A46:L46"/>
    <mergeCell ref="A45:L45"/>
    <mergeCell ref="B10:B16"/>
    <mergeCell ref="C10:C16"/>
    <mergeCell ref="D10:D16"/>
    <mergeCell ref="A17:A21"/>
    <mergeCell ref="B17:B21"/>
    <mergeCell ref="C17:C21"/>
    <mergeCell ref="D17:D21"/>
    <mergeCell ref="A29:A38"/>
    <mergeCell ref="B29:B38"/>
    <mergeCell ref="C29:C38"/>
    <mergeCell ref="A42:A43"/>
    <mergeCell ref="B42:B43"/>
    <mergeCell ref="C42:C43"/>
    <mergeCell ref="A28:L28"/>
    <mergeCell ref="A22:A24"/>
    <mergeCell ref="A112:L112"/>
    <mergeCell ref="B22:B24"/>
    <mergeCell ref="C22:C24"/>
    <mergeCell ref="D22:D24"/>
    <mergeCell ref="D80:D81"/>
    <mergeCell ref="A84:L84"/>
    <mergeCell ref="A85:A89"/>
    <mergeCell ref="B85:B89"/>
    <mergeCell ref="C85:C89"/>
    <mergeCell ref="D85:D89"/>
    <mergeCell ref="A80:A81"/>
    <mergeCell ref="B80:B81"/>
    <mergeCell ref="C80:C81"/>
    <mergeCell ref="A83:L83"/>
    <mergeCell ref="D109:D110"/>
    <mergeCell ref="A90:A97"/>
    <mergeCell ref="B90:B97"/>
    <mergeCell ref="C90:C97"/>
    <mergeCell ref="D90:D97"/>
    <mergeCell ref="A109:A110"/>
    <mergeCell ref="B109:B110"/>
    <mergeCell ref="C109:C110"/>
    <mergeCell ref="A98:A108"/>
    <mergeCell ref="B98:B108"/>
    <mergeCell ref="C98:C108"/>
    <mergeCell ref="D98:D108"/>
  </mergeCells>
  <pageMargins left="0.23622047244094491" right="0.23622047244094491" top="0.74803149606299213" bottom="0.74803149606299213" header="0.31496062992125984" footer="0.31496062992125984"/>
  <pageSetup paperSize="9" scale="96" fitToHeight="0" orientation="landscape" r:id="rId1"/>
  <colBreaks count="1" manualBreakCount="1">
    <brk id="5" max="104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5"/>
  <sheetViews>
    <sheetView view="pageBreakPreview" zoomScale="98" zoomScaleNormal="98" zoomScaleSheetLayoutView="98" workbookViewId="0">
      <selection activeCell="A4" sqref="A4"/>
    </sheetView>
  </sheetViews>
  <sheetFormatPr defaultRowHeight="15" x14ac:dyDescent="0.25"/>
  <cols>
    <col min="1" max="1" width="24.28515625" customWidth="1"/>
    <col min="4" max="4" width="9.140625" customWidth="1"/>
    <col min="5" max="5" width="27.140625" customWidth="1"/>
    <col min="6" max="6" width="10.42578125" bestFit="1" customWidth="1"/>
    <col min="7" max="7" width="10.5703125" customWidth="1"/>
    <col min="8" max="8" width="10.140625" customWidth="1"/>
    <col min="9" max="9" width="10.5703125" customWidth="1"/>
    <col min="10" max="10" width="10.28515625" customWidth="1"/>
    <col min="11" max="11" width="10.140625" customWidth="1"/>
    <col min="12" max="12" width="9.7109375" customWidth="1"/>
  </cols>
  <sheetData>
    <row r="1" spans="1:15" ht="15.75" x14ac:dyDescent="0.25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3"/>
      <c r="N1" s="3"/>
      <c r="O1" s="3"/>
    </row>
    <row r="2" spans="1:15" x14ac:dyDescent="0.25">
      <c r="A2" s="392"/>
      <c r="B2" s="392"/>
      <c r="C2" s="392"/>
      <c r="D2" s="392"/>
      <c r="E2" s="392"/>
      <c r="F2" s="392"/>
      <c r="G2" s="392"/>
      <c r="H2" s="392"/>
      <c r="I2" s="392"/>
      <c r="J2" s="392"/>
      <c r="K2" s="392"/>
      <c r="L2" s="392"/>
      <c r="M2" s="3"/>
      <c r="N2" s="3"/>
      <c r="O2" s="3"/>
    </row>
    <row r="3" spans="1:15" x14ac:dyDescent="0.25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3"/>
      <c r="N3" s="3"/>
      <c r="O3" s="3"/>
    </row>
    <row r="4" spans="1:15" x14ac:dyDescent="0.25">
      <c r="A4" s="15" t="s">
        <v>29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3"/>
      <c r="N4" s="3"/>
      <c r="O4" s="3"/>
    </row>
    <row r="5" spans="1:15" ht="15.75" thickBot="1" x14ac:dyDescent="0.3">
      <c r="A5" s="15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3"/>
      <c r="N5" s="3"/>
      <c r="O5" s="3"/>
    </row>
    <row r="6" spans="1:15" ht="27.75" customHeight="1" x14ac:dyDescent="0.25">
      <c r="A6" s="441" t="s">
        <v>0</v>
      </c>
      <c r="B6" s="443" t="s">
        <v>1</v>
      </c>
      <c r="C6" s="443"/>
      <c r="D6" s="443"/>
      <c r="E6" s="444" t="s">
        <v>2</v>
      </c>
      <c r="F6" s="446" t="s">
        <v>3</v>
      </c>
      <c r="G6" s="443" t="s">
        <v>4</v>
      </c>
      <c r="H6" s="443"/>
      <c r="I6" s="443"/>
      <c r="J6" s="443" t="s">
        <v>5</v>
      </c>
      <c r="K6" s="443"/>
      <c r="L6" s="443"/>
      <c r="M6" s="3"/>
      <c r="N6" s="3"/>
      <c r="O6" s="3"/>
    </row>
    <row r="7" spans="1:15" ht="29.25" thickBot="1" x14ac:dyDescent="0.3">
      <c r="A7" s="442"/>
      <c r="B7" s="159" t="s">
        <v>13</v>
      </c>
      <c r="C7" s="159" t="s">
        <v>7</v>
      </c>
      <c r="D7" s="159" t="s">
        <v>8</v>
      </c>
      <c r="E7" s="445"/>
      <c r="F7" s="447"/>
      <c r="G7" s="159" t="s">
        <v>13</v>
      </c>
      <c r="H7" s="159" t="s">
        <v>7</v>
      </c>
      <c r="I7" s="159" t="s">
        <v>8</v>
      </c>
      <c r="J7" s="159" t="s">
        <v>13</v>
      </c>
      <c r="K7" s="159" t="s">
        <v>7</v>
      </c>
      <c r="L7" s="159" t="s">
        <v>8</v>
      </c>
      <c r="M7" s="3"/>
      <c r="N7" s="3"/>
      <c r="O7" s="3"/>
    </row>
    <row r="8" spans="1:15" x14ac:dyDescent="0.25">
      <c r="A8" s="451" t="s">
        <v>89</v>
      </c>
      <c r="B8" s="451"/>
      <c r="C8" s="451"/>
      <c r="D8" s="451"/>
      <c r="E8" s="451"/>
      <c r="F8" s="451"/>
      <c r="G8" s="451"/>
      <c r="H8" s="451"/>
      <c r="I8" s="451"/>
      <c r="J8" s="451"/>
      <c r="K8" s="451"/>
      <c r="L8" s="451"/>
      <c r="M8" s="3"/>
      <c r="N8" s="3"/>
      <c r="O8" s="3"/>
    </row>
    <row r="9" spans="1:15" ht="18.75" customHeight="1" thickBot="1" x14ac:dyDescent="0.3">
      <c r="A9" s="452" t="s">
        <v>9</v>
      </c>
      <c r="B9" s="452"/>
      <c r="C9" s="452"/>
      <c r="D9" s="452"/>
      <c r="E9" s="452"/>
      <c r="F9" s="452"/>
      <c r="G9" s="452"/>
      <c r="H9" s="452"/>
      <c r="I9" s="452"/>
      <c r="J9" s="452"/>
      <c r="K9" s="452"/>
      <c r="L9" s="452"/>
      <c r="M9" s="3"/>
      <c r="N9" s="3"/>
      <c r="O9" s="3"/>
    </row>
    <row r="10" spans="1:15" ht="18.75" customHeight="1" x14ac:dyDescent="0.25">
      <c r="A10" s="464" t="s">
        <v>144</v>
      </c>
      <c r="B10" s="414" t="s">
        <v>24</v>
      </c>
      <c r="C10" s="414" t="s">
        <v>25</v>
      </c>
      <c r="D10" s="414" t="s">
        <v>26</v>
      </c>
      <c r="E10" s="121" t="s">
        <v>10</v>
      </c>
      <c r="F10" s="160">
        <v>219</v>
      </c>
      <c r="G10" s="158">
        <v>70</v>
      </c>
      <c r="H10" s="94">
        <v>90</v>
      </c>
      <c r="I10" s="94">
        <v>115</v>
      </c>
      <c r="J10" s="94">
        <v>55</v>
      </c>
      <c r="K10" s="94">
        <v>66</v>
      </c>
      <c r="L10" s="94">
        <v>92</v>
      </c>
      <c r="M10" s="3"/>
      <c r="N10" s="3"/>
      <c r="O10" s="3"/>
    </row>
    <row r="11" spans="1:15" ht="18.75" customHeight="1" x14ac:dyDescent="0.25">
      <c r="A11" s="465"/>
      <c r="B11" s="415"/>
      <c r="C11" s="415"/>
      <c r="D11" s="415"/>
      <c r="E11" s="75" t="s">
        <v>51</v>
      </c>
      <c r="F11" s="150">
        <v>751</v>
      </c>
      <c r="G11" s="149">
        <v>7</v>
      </c>
      <c r="H11" s="81">
        <v>10</v>
      </c>
      <c r="I11" s="81">
        <v>15</v>
      </c>
      <c r="J11" s="81">
        <v>7</v>
      </c>
      <c r="K11" s="81">
        <v>10</v>
      </c>
      <c r="L11" s="81">
        <v>15</v>
      </c>
      <c r="M11" s="3"/>
      <c r="N11" s="3"/>
      <c r="O11" s="3"/>
    </row>
    <row r="12" spans="1:15" ht="18.75" customHeight="1" x14ac:dyDescent="0.25">
      <c r="A12" s="465"/>
      <c r="B12" s="415"/>
      <c r="C12" s="415"/>
      <c r="D12" s="415"/>
      <c r="E12" s="74" t="s">
        <v>12</v>
      </c>
      <c r="F12" s="150">
        <v>791</v>
      </c>
      <c r="G12" s="149">
        <v>3</v>
      </c>
      <c r="H12" s="149">
        <v>5</v>
      </c>
      <c r="I12" s="149">
        <v>5</v>
      </c>
      <c r="J12" s="149">
        <v>3</v>
      </c>
      <c r="K12" s="149">
        <v>5</v>
      </c>
      <c r="L12" s="149">
        <v>5</v>
      </c>
      <c r="M12" s="3"/>
      <c r="N12" s="3"/>
      <c r="O12" s="3"/>
    </row>
    <row r="13" spans="1:15" ht="18.75" customHeight="1" x14ac:dyDescent="0.25">
      <c r="A13" s="466"/>
      <c r="B13" s="416"/>
      <c r="C13" s="416"/>
      <c r="D13" s="416"/>
      <c r="E13" s="75" t="s">
        <v>28</v>
      </c>
      <c r="F13" s="150">
        <v>80</v>
      </c>
      <c r="G13" s="149">
        <v>0.1</v>
      </c>
      <c r="H13" s="149">
        <v>0.1</v>
      </c>
      <c r="I13" s="149">
        <v>0.1</v>
      </c>
      <c r="J13" s="149">
        <v>0.1</v>
      </c>
      <c r="K13" s="149">
        <v>0.1</v>
      </c>
      <c r="L13" s="149">
        <v>0.1</v>
      </c>
      <c r="M13" s="3"/>
      <c r="N13" s="3"/>
      <c r="O13" s="3"/>
    </row>
    <row r="14" spans="1:15" ht="18.75" customHeight="1" x14ac:dyDescent="0.25">
      <c r="A14" s="438" t="s">
        <v>158</v>
      </c>
      <c r="B14" s="409" t="s">
        <v>46</v>
      </c>
      <c r="C14" s="409" t="s">
        <v>47</v>
      </c>
      <c r="D14" s="409" t="s">
        <v>48</v>
      </c>
      <c r="E14" s="108" t="s">
        <v>159</v>
      </c>
      <c r="F14" s="150">
        <v>1900</v>
      </c>
      <c r="G14" s="81">
        <v>75</v>
      </c>
      <c r="H14" s="81">
        <v>84</v>
      </c>
      <c r="I14" s="81">
        <v>94</v>
      </c>
      <c r="J14" s="81">
        <v>68</v>
      </c>
      <c r="K14" s="81">
        <v>78</v>
      </c>
      <c r="L14" s="81">
        <v>98</v>
      </c>
      <c r="M14" s="3"/>
      <c r="N14" s="3"/>
      <c r="O14" s="3"/>
    </row>
    <row r="15" spans="1:15" ht="18.75" customHeight="1" x14ac:dyDescent="0.25">
      <c r="A15" s="438"/>
      <c r="B15" s="409"/>
      <c r="C15" s="409"/>
      <c r="D15" s="409"/>
      <c r="E15" s="74" t="s">
        <v>11</v>
      </c>
      <c r="F15" s="150">
        <v>204</v>
      </c>
      <c r="G15" s="81">
        <v>13</v>
      </c>
      <c r="H15" s="81">
        <v>15</v>
      </c>
      <c r="I15" s="81">
        <v>20</v>
      </c>
      <c r="J15" s="81">
        <v>10</v>
      </c>
      <c r="K15" s="81">
        <v>10</v>
      </c>
      <c r="L15" s="81">
        <v>13</v>
      </c>
      <c r="M15" s="3"/>
      <c r="N15" s="3"/>
      <c r="O15" s="3"/>
    </row>
    <row r="16" spans="1:15" ht="18.75" customHeight="1" x14ac:dyDescent="0.25">
      <c r="A16" s="438"/>
      <c r="B16" s="409"/>
      <c r="C16" s="409"/>
      <c r="D16" s="409"/>
      <c r="E16" s="74" t="s">
        <v>10</v>
      </c>
      <c r="F16" s="150">
        <v>219</v>
      </c>
      <c r="G16" s="81">
        <v>13</v>
      </c>
      <c r="H16" s="81">
        <v>1</v>
      </c>
      <c r="I16" s="81">
        <v>20</v>
      </c>
      <c r="J16" s="81">
        <v>10</v>
      </c>
      <c r="K16" s="81">
        <v>11</v>
      </c>
      <c r="L16" s="81">
        <v>15</v>
      </c>
      <c r="M16" s="3"/>
      <c r="N16" s="3"/>
      <c r="O16" s="3"/>
    </row>
    <row r="17" spans="1:15" ht="18.75" customHeight="1" x14ac:dyDescent="0.25">
      <c r="A17" s="438"/>
      <c r="B17" s="409"/>
      <c r="C17" s="409"/>
      <c r="D17" s="409"/>
      <c r="E17" s="74" t="s">
        <v>12</v>
      </c>
      <c r="F17" s="150">
        <v>791</v>
      </c>
      <c r="G17" s="81">
        <v>3</v>
      </c>
      <c r="H17" s="81">
        <v>4</v>
      </c>
      <c r="I17" s="81">
        <v>5</v>
      </c>
      <c r="J17" s="81">
        <v>5</v>
      </c>
      <c r="K17" s="81">
        <v>5</v>
      </c>
      <c r="L17" s="81">
        <v>7</v>
      </c>
      <c r="M17" s="3"/>
      <c r="N17" s="3"/>
      <c r="O17" s="3"/>
    </row>
    <row r="18" spans="1:15" ht="18.75" customHeight="1" x14ac:dyDescent="0.25">
      <c r="A18" s="438"/>
      <c r="B18" s="409"/>
      <c r="C18" s="409"/>
      <c r="D18" s="409"/>
      <c r="E18" s="74" t="s">
        <v>59</v>
      </c>
      <c r="F18" s="83">
        <v>800</v>
      </c>
      <c r="G18" s="81">
        <v>1</v>
      </c>
      <c r="H18" s="81">
        <v>1</v>
      </c>
      <c r="I18" s="81">
        <v>1</v>
      </c>
      <c r="J18" s="81">
        <v>1</v>
      </c>
      <c r="K18" s="81">
        <v>1</v>
      </c>
      <c r="L18" s="81">
        <v>1</v>
      </c>
      <c r="M18" s="3"/>
      <c r="N18" s="3"/>
      <c r="O18" s="3"/>
    </row>
    <row r="19" spans="1:15" ht="18.75" customHeight="1" x14ac:dyDescent="0.25">
      <c r="A19" s="438"/>
      <c r="B19" s="409"/>
      <c r="C19" s="409"/>
      <c r="D19" s="409"/>
      <c r="E19" s="75" t="s">
        <v>28</v>
      </c>
      <c r="F19" s="150">
        <v>80</v>
      </c>
      <c r="G19" s="83">
        <v>0.2</v>
      </c>
      <c r="H19" s="83">
        <v>0.2</v>
      </c>
      <c r="I19" s="83">
        <v>0.3</v>
      </c>
      <c r="J19" s="83">
        <v>0.2</v>
      </c>
      <c r="K19" s="83">
        <v>0.2</v>
      </c>
      <c r="L19" s="83">
        <v>0.3</v>
      </c>
      <c r="M19" s="3"/>
      <c r="N19" s="3"/>
      <c r="O19" s="3"/>
    </row>
    <row r="20" spans="1:15" ht="18.75" customHeight="1" x14ac:dyDescent="0.25">
      <c r="A20" s="438"/>
      <c r="B20" s="409"/>
      <c r="C20" s="409"/>
      <c r="D20" s="409"/>
      <c r="E20" s="97" t="s">
        <v>96</v>
      </c>
      <c r="F20" s="153">
        <v>613</v>
      </c>
      <c r="G20" s="162">
        <v>63</v>
      </c>
      <c r="H20" s="162">
        <v>68</v>
      </c>
      <c r="I20" s="162">
        <v>75</v>
      </c>
      <c r="J20" s="162">
        <v>63</v>
      </c>
      <c r="K20" s="162">
        <v>60</v>
      </c>
      <c r="L20" s="162">
        <v>75</v>
      </c>
      <c r="M20" s="3"/>
      <c r="N20" s="3"/>
      <c r="O20" s="3"/>
    </row>
    <row r="21" spans="1:15" ht="18.75" customHeight="1" x14ac:dyDescent="0.25">
      <c r="A21" s="438"/>
      <c r="B21" s="409"/>
      <c r="C21" s="409"/>
      <c r="D21" s="409"/>
      <c r="E21" s="75" t="s">
        <v>121</v>
      </c>
      <c r="F21" s="109">
        <v>5538</v>
      </c>
      <c r="G21" s="149">
        <v>7</v>
      </c>
      <c r="H21" s="81">
        <v>10</v>
      </c>
      <c r="I21" s="81">
        <v>15</v>
      </c>
      <c r="J21" s="81">
        <v>7</v>
      </c>
      <c r="K21" s="81">
        <v>10</v>
      </c>
      <c r="L21" s="81">
        <v>15</v>
      </c>
      <c r="M21" s="3"/>
      <c r="N21" s="3"/>
      <c r="O21" s="3"/>
    </row>
    <row r="22" spans="1:15" ht="18.75" customHeight="1" x14ac:dyDescent="0.25">
      <c r="A22" s="406" t="s">
        <v>50</v>
      </c>
      <c r="B22" s="468" t="s">
        <v>46</v>
      </c>
      <c r="C22" s="468" t="s">
        <v>46</v>
      </c>
      <c r="D22" s="468" t="s">
        <v>46</v>
      </c>
      <c r="E22" s="75" t="s">
        <v>42</v>
      </c>
      <c r="F22" s="150">
        <v>1488</v>
      </c>
      <c r="G22" s="83">
        <v>10</v>
      </c>
      <c r="H22" s="83">
        <v>10</v>
      </c>
      <c r="I22" s="83">
        <v>10</v>
      </c>
      <c r="J22" s="83">
        <v>5</v>
      </c>
      <c r="K22" s="83">
        <v>5</v>
      </c>
      <c r="L22" s="83">
        <v>5</v>
      </c>
      <c r="M22" s="3"/>
      <c r="N22" s="3"/>
      <c r="O22" s="3"/>
    </row>
    <row r="23" spans="1:15" ht="18.75" customHeight="1" x14ac:dyDescent="0.25">
      <c r="A23" s="407"/>
      <c r="B23" s="415"/>
      <c r="C23" s="415"/>
      <c r="D23" s="415"/>
      <c r="E23" s="75" t="s">
        <v>51</v>
      </c>
      <c r="F23" s="150">
        <v>751</v>
      </c>
      <c r="G23" s="83">
        <v>89</v>
      </c>
      <c r="H23" s="83">
        <v>89</v>
      </c>
      <c r="I23" s="83">
        <v>89</v>
      </c>
      <c r="J23" s="83">
        <v>60</v>
      </c>
      <c r="K23" s="83">
        <v>60</v>
      </c>
      <c r="L23" s="83">
        <v>60</v>
      </c>
      <c r="M23" s="3"/>
      <c r="N23" s="3"/>
      <c r="O23" s="3"/>
    </row>
    <row r="24" spans="1:15" ht="15.75" x14ac:dyDescent="0.25">
      <c r="A24" s="437"/>
      <c r="B24" s="416"/>
      <c r="C24" s="416"/>
      <c r="D24" s="416"/>
      <c r="E24" s="75" t="s">
        <v>32</v>
      </c>
      <c r="F24" s="150">
        <v>425</v>
      </c>
      <c r="G24" s="83">
        <v>3</v>
      </c>
      <c r="H24" s="83">
        <v>3</v>
      </c>
      <c r="I24" s="83">
        <v>3</v>
      </c>
      <c r="J24" s="83">
        <v>3</v>
      </c>
      <c r="K24" s="83">
        <v>3</v>
      </c>
      <c r="L24" s="83">
        <v>3</v>
      </c>
      <c r="M24" s="3"/>
      <c r="N24" s="3"/>
      <c r="O24" s="3"/>
    </row>
    <row r="25" spans="1:15" ht="30" x14ac:dyDescent="0.25">
      <c r="A25" s="90" t="s">
        <v>110</v>
      </c>
      <c r="B25" s="91">
        <v>30</v>
      </c>
      <c r="C25" s="91">
        <v>50</v>
      </c>
      <c r="D25" s="91">
        <v>50</v>
      </c>
      <c r="E25" s="92" t="s">
        <v>110</v>
      </c>
      <c r="F25" s="149">
        <v>550</v>
      </c>
      <c r="G25" s="81">
        <v>30</v>
      </c>
      <c r="H25" s="81">
        <v>50</v>
      </c>
      <c r="I25" s="81">
        <v>50</v>
      </c>
      <c r="J25" s="81">
        <v>30</v>
      </c>
      <c r="K25" s="81">
        <v>50</v>
      </c>
      <c r="L25" s="81">
        <v>50</v>
      </c>
      <c r="M25" s="3"/>
      <c r="N25" s="3"/>
      <c r="O25" s="3"/>
    </row>
    <row r="26" spans="1:15" ht="15.75" thickBot="1" x14ac:dyDescent="0.3">
      <c r="A26" s="448"/>
      <c r="B26" s="449"/>
      <c r="C26" s="449"/>
      <c r="D26" s="449"/>
      <c r="E26" s="449"/>
      <c r="F26" s="449"/>
      <c r="G26" s="449"/>
      <c r="H26" s="449"/>
      <c r="I26" s="449"/>
      <c r="J26" s="449"/>
      <c r="K26" s="449"/>
      <c r="L26" s="449"/>
      <c r="M26" s="3"/>
      <c r="N26" s="3"/>
      <c r="O26" s="3"/>
    </row>
    <row r="27" spans="1:15" x14ac:dyDescent="0.25">
      <c r="A27" s="450" t="s">
        <v>49</v>
      </c>
      <c r="B27" s="428"/>
      <c r="C27" s="428"/>
      <c r="D27" s="428"/>
      <c r="E27" s="428"/>
      <c r="F27" s="428"/>
      <c r="G27" s="428"/>
      <c r="H27" s="428"/>
      <c r="I27" s="428"/>
      <c r="J27" s="428"/>
      <c r="K27" s="428"/>
      <c r="L27" s="428"/>
      <c r="M27" s="3"/>
      <c r="N27" s="3"/>
      <c r="O27" s="3"/>
    </row>
    <row r="28" spans="1:15" x14ac:dyDescent="0.25">
      <c r="A28" s="377" t="s">
        <v>143</v>
      </c>
      <c r="B28" s="429">
        <v>70</v>
      </c>
      <c r="C28" s="429">
        <v>90</v>
      </c>
      <c r="D28" s="429">
        <v>100</v>
      </c>
      <c r="E28" s="96" t="s">
        <v>156</v>
      </c>
      <c r="F28" s="150">
        <v>5000</v>
      </c>
      <c r="G28" s="81">
        <v>80</v>
      </c>
      <c r="H28" s="81">
        <v>90</v>
      </c>
      <c r="I28" s="81">
        <v>100</v>
      </c>
      <c r="J28" s="81">
        <v>75</v>
      </c>
      <c r="K28" s="81">
        <v>85</v>
      </c>
      <c r="L28" s="81">
        <v>90</v>
      </c>
      <c r="M28" s="3"/>
      <c r="N28" s="3"/>
      <c r="O28" s="3"/>
    </row>
    <row r="29" spans="1:15" x14ac:dyDescent="0.25">
      <c r="A29" s="377"/>
      <c r="B29" s="429"/>
      <c r="C29" s="429"/>
      <c r="D29" s="429"/>
      <c r="E29" s="74" t="s">
        <v>62</v>
      </c>
      <c r="F29" s="150">
        <v>426</v>
      </c>
      <c r="G29" s="149">
        <v>7</v>
      </c>
      <c r="H29" s="149">
        <v>12</v>
      </c>
      <c r="I29" s="83">
        <v>15</v>
      </c>
      <c r="J29" s="149">
        <v>7</v>
      </c>
      <c r="K29" s="149">
        <v>12</v>
      </c>
      <c r="L29" s="83">
        <v>15</v>
      </c>
      <c r="M29" s="3"/>
      <c r="N29" s="3"/>
      <c r="O29" s="3"/>
    </row>
    <row r="30" spans="1:15" x14ac:dyDescent="0.25">
      <c r="A30" s="377"/>
      <c r="B30" s="429"/>
      <c r="C30" s="429"/>
      <c r="D30" s="429"/>
      <c r="E30" s="74" t="s">
        <v>97</v>
      </c>
      <c r="F30" s="150">
        <v>517</v>
      </c>
      <c r="G30" s="149">
        <v>5</v>
      </c>
      <c r="H30" s="149">
        <v>5</v>
      </c>
      <c r="I30" s="83">
        <v>5</v>
      </c>
      <c r="J30" s="149">
        <v>5</v>
      </c>
      <c r="K30" s="149">
        <v>5</v>
      </c>
      <c r="L30" s="83">
        <v>5</v>
      </c>
      <c r="M30" s="3"/>
      <c r="N30" s="3"/>
      <c r="O30" s="3"/>
    </row>
    <row r="31" spans="1:15" x14ac:dyDescent="0.25">
      <c r="A31" s="377"/>
      <c r="B31" s="429"/>
      <c r="C31" s="429"/>
      <c r="D31" s="429"/>
      <c r="E31" s="97" t="s">
        <v>11</v>
      </c>
      <c r="F31" s="153">
        <v>204</v>
      </c>
      <c r="G31" s="149">
        <v>7</v>
      </c>
      <c r="H31" s="149">
        <v>12</v>
      </c>
      <c r="I31" s="81">
        <v>15</v>
      </c>
      <c r="J31" s="149">
        <v>5</v>
      </c>
      <c r="K31" s="149">
        <v>10</v>
      </c>
      <c r="L31" s="83">
        <v>12</v>
      </c>
      <c r="M31" s="3"/>
      <c r="N31" s="3"/>
      <c r="O31" s="3"/>
    </row>
    <row r="32" spans="1:15" x14ac:dyDescent="0.25">
      <c r="A32" s="377"/>
      <c r="B32" s="429"/>
      <c r="C32" s="429"/>
      <c r="D32" s="429"/>
      <c r="E32" s="74" t="s">
        <v>12</v>
      </c>
      <c r="F32" s="150">
        <v>791</v>
      </c>
      <c r="G32" s="83">
        <v>2</v>
      </c>
      <c r="H32" s="83">
        <v>3</v>
      </c>
      <c r="I32" s="83">
        <v>3</v>
      </c>
      <c r="J32" s="83">
        <v>2</v>
      </c>
      <c r="K32" s="83">
        <v>3</v>
      </c>
      <c r="L32" s="83">
        <v>3</v>
      </c>
      <c r="M32" s="3"/>
      <c r="N32" s="3"/>
      <c r="O32" s="3"/>
    </row>
    <row r="33" spans="1:15" ht="15.75" x14ac:dyDescent="0.25">
      <c r="A33" s="377"/>
      <c r="B33" s="429"/>
      <c r="C33" s="429"/>
      <c r="D33" s="429"/>
      <c r="E33" s="75" t="s">
        <v>28</v>
      </c>
      <c r="F33" s="150">
        <v>80</v>
      </c>
      <c r="G33" s="83">
        <v>0.2</v>
      </c>
      <c r="H33" s="83">
        <v>0.2</v>
      </c>
      <c r="I33" s="83">
        <v>0.2</v>
      </c>
      <c r="J33" s="83">
        <v>0.2</v>
      </c>
      <c r="K33" s="83">
        <v>0.2</v>
      </c>
      <c r="L33" s="83">
        <v>0.2</v>
      </c>
      <c r="M33" s="3"/>
      <c r="N33" s="3"/>
      <c r="O33" s="3"/>
    </row>
    <row r="34" spans="1:15" ht="15.75" x14ac:dyDescent="0.25">
      <c r="A34" s="406" t="s">
        <v>94</v>
      </c>
      <c r="B34" s="453">
        <v>20</v>
      </c>
      <c r="C34" s="453">
        <v>20</v>
      </c>
      <c r="D34" s="453">
        <v>20</v>
      </c>
      <c r="E34" s="75" t="s">
        <v>77</v>
      </c>
      <c r="F34" s="150">
        <v>2103</v>
      </c>
      <c r="G34" s="83">
        <v>10</v>
      </c>
      <c r="H34" s="83">
        <v>10</v>
      </c>
      <c r="I34" s="83">
        <v>10</v>
      </c>
      <c r="J34" s="83">
        <v>10</v>
      </c>
      <c r="K34" s="83">
        <v>10</v>
      </c>
      <c r="L34" s="83">
        <v>10</v>
      </c>
      <c r="M34" s="3"/>
      <c r="N34" s="3"/>
      <c r="O34" s="3"/>
    </row>
    <row r="35" spans="1:15" ht="15.75" x14ac:dyDescent="0.25">
      <c r="A35" s="407"/>
      <c r="B35" s="439"/>
      <c r="C35" s="439"/>
      <c r="D35" s="439"/>
      <c r="E35" s="75" t="s">
        <v>76</v>
      </c>
      <c r="F35" s="150">
        <v>222</v>
      </c>
      <c r="G35" s="83">
        <v>2</v>
      </c>
      <c r="H35" s="83">
        <v>2</v>
      </c>
      <c r="I35" s="83">
        <v>2</v>
      </c>
      <c r="J35" s="83">
        <v>2</v>
      </c>
      <c r="K35" s="83">
        <v>2</v>
      </c>
      <c r="L35" s="83">
        <v>2</v>
      </c>
      <c r="M35" s="3"/>
      <c r="N35" s="3"/>
      <c r="O35" s="3"/>
    </row>
    <row r="36" spans="1:15" ht="15.75" x14ac:dyDescent="0.25">
      <c r="A36" s="407"/>
      <c r="B36" s="439"/>
      <c r="C36" s="439"/>
      <c r="D36" s="439"/>
      <c r="E36" s="75" t="s">
        <v>14</v>
      </c>
      <c r="F36" s="150">
        <v>4560</v>
      </c>
      <c r="G36" s="83">
        <v>2</v>
      </c>
      <c r="H36" s="83">
        <v>2</v>
      </c>
      <c r="I36" s="83">
        <v>2</v>
      </c>
      <c r="J36" s="83">
        <v>2</v>
      </c>
      <c r="K36" s="83">
        <v>2</v>
      </c>
      <c r="L36" s="83">
        <v>2</v>
      </c>
      <c r="M36" s="3"/>
      <c r="N36" s="3"/>
      <c r="O36" s="3"/>
    </row>
    <row r="37" spans="1:15" ht="15" customHeight="1" x14ac:dyDescent="0.25">
      <c r="A37" s="377" t="s">
        <v>145</v>
      </c>
      <c r="B37" s="429">
        <v>130</v>
      </c>
      <c r="C37" s="429">
        <v>150</v>
      </c>
      <c r="D37" s="429">
        <v>180</v>
      </c>
      <c r="E37" s="84" t="s">
        <v>146</v>
      </c>
      <c r="F37" s="150">
        <v>435</v>
      </c>
      <c r="G37" s="83">
        <v>30</v>
      </c>
      <c r="H37" s="83">
        <v>38</v>
      </c>
      <c r="I37" s="83">
        <v>45</v>
      </c>
      <c r="J37" s="83">
        <v>30</v>
      </c>
      <c r="K37" s="83">
        <v>38</v>
      </c>
      <c r="L37" s="83">
        <v>45</v>
      </c>
      <c r="M37" s="3"/>
      <c r="N37" s="3"/>
      <c r="O37" s="3"/>
    </row>
    <row r="38" spans="1:15" ht="15" customHeight="1" x14ac:dyDescent="0.25">
      <c r="A38" s="377"/>
      <c r="B38" s="429"/>
      <c r="C38" s="429"/>
      <c r="D38" s="429"/>
      <c r="E38" s="84" t="s">
        <v>35</v>
      </c>
      <c r="F38" s="150">
        <v>219</v>
      </c>
      <c r="G38" s="83">
        <v>60</v>
      </c>
      <c r="H38" s="83">
        <v>65</v>
      </c>
      <c r="I38" s="83">
        <v>70</v>
      </c>
      <c r="J38" s="83">
        <v>54</v>
      </c>
      <c r="K38" s="83">
        <v>59</v>
      </c>
      <c r="L38" s="83">
        <v>66</v>
      </c>
      <c r="M38" s="3"/>
      <c r="N38" s="3"/>
      <c r="O38" s="3"/>
    </row>
    <row r="39" spans="1:15" ht="15" customHeight="1" x14ac:dyDescent="0.25">
      <c r="A39" s="377"/>
      <c r="B39" s="429"/>
      <c r="C39" s="429"/>
      <c r="D39" s="429"/>
      <c r="E39" s="85" t="s">
        <v>112</v>
      </c>
      <c r="F39" s="150">
        <v>1000</v>
      </c>
      <c r="G39" s="149">
        <v>20</v>
      </c>
      <c r="H39" s="149">
        <v>22</v>
      </c>
      <c r="I39" s="149">
        <v>24</v>
      </c>
      <c r="J39" s="149">
        <v>18</v>
      </c>
      <c r="K39" s="149">
        <v>20</v>
      </c>
      <c r="L39" s="149">
        <v>22</v>
      </c>
      <c r="M39" s="3"/>
      <c r="N39" s="3"/>
      <c r="O39" s="3"/>
    </row>
    <row r="40" spans="1:15" x14ac:dyDescent="0.25">
      <c r="A40" s="377"/>
      <c r="B40" s="429"/>
      <c r="C40" s="429"/>
      <c r="D40" s="429"/>
      <c r="E40" s="86" t="s">
        <v>14</v>
      </c>
      <c r="F40" s="87">
        <v>4560</v>
      </c>
      <c r="G40" s="81">
        <v>3</v>
      </c>
      <c r="H40" s="81">
        <v>5</v>
      </c>
      <c r="I40" s="81">
        <v>7</v>
      </c>
      <c r="J40" s="81">
        <v>3</v>
      </c>
      <c r="K40" s="81">
        <v>5</v>
      </c>
      <c r="L40" s="81">
        <v>7</v>
      </c>
      <c r="M40" s="3"/>
      <c r="N40" s="3"/>
      <c r="O40" s="3"/>
    </row>
    <row r="41" spans="1:15" ht="15.75" x14ac:dyDescent="0.25">
      <c r="A41" s="377"/>
      <c r="B41" s="429"/>
      <c r="C41" s="429"/>
      <c r="D41" s="429"/>
      <c r="E41" s="84" t="s">
        <v>28</v>
      </c>
      <c r="F41" s="150">
        <v>80</v>
      </c>
      <c r="G41" s="83">
        <v>0.2</v>
      </c>
      <c r="H41" s="83">
        <v>0.2</v>
      </c>
      <c r="I41" s="83">
        <v>0.2</v>
      </c>
      <c r="J41" s="83">
        <v>0.2</v>
      </c>
      <c r="K41" s="83">
        <v>0.2</v>
      </c>
      <c r="L41" s="83">
        <v>0.2</v>
      </c>
      <c r="M41" s="3"/>
      <c r="N41" s="3"/>
      <c r="O41" s="3"/>
    </row>
    <row r="42" spans="1:15" ht="15.75" x14ac:dyDescent="0.25">
      <c r="A42" s="88" t="s">
        <v>67</v>
      </c>
      <c r="B42" s="89">
        <v>120</v>
      </c>
      <c r="C42" s="89">
        <v>120</v>
      </c>
      <c r="D42" s="89">
        <v>120</v>
      </c>
      <c r="E42" s="75" t="s">
        <v>51</v>
      </c>
      <c r="F42" s="150">
        <v>751</v>
      </c>
      <c r="G42" s="81">
        <v>150</v>
      </c>
      <c r="H42" s="81">
        <v>150</v>
      </c>
      <c r="I42" s="81">
        <v>150</v>
      </c>
      <c r="J42" s="81">
        <v>120</v>
      </c>
      <c r="K42" s="81">
        <v>120</v>
      </c>
      <c r="L42" s="81">
        <v>120</v>
      </c>
      <c r="M42" s="3"/>
      <c r="N42" s="3"/>
      <c r="O42" s="3"/>
    </row>
    <row r="43" spans="1:15" x14ac:dyDescent="0.25">
      <c r="A43" s="377" t="s">
        <v>43</v>
      </c>
      <c r="B43" s="429">
        <v>200</v>
      </c>
      <c r="C43" s="429">
        <v>200</v>
      </c>
      <c r="D43" s="429">
        <v>200</v>
      </c>
      <c r="E43" s="99" t="s">
        <v>44</v>
      </c>
      <c r="F43" s="150">
        <v>630</v>
      </c>
      <c r="G43" s="149">
        <v>20</v>
      </c>
      <c r="H43" s="149">
        <v>20</v>
      </c>
      <c r="I43" s="149">
        <v>20</v>
      </c>
      <c r="J43" s="149">
        <v>20</v>
      </c>
      <c r="K43" s="149">
        <v>20</v>
      </c>
      <c r="L43" s="149">
        <v>20</v>
      </c>
      <c r="M43" s="3"/>
      <c r="N43" s="3"/>
      <c r="O43" s="3"/>
    </row>
    <row r="44" spans="1:15" x14ac:dyDescent="0.25">
      <c r="A44" s="377"/>
      <c r="B44" s="429"/>
      <c r="C44" s="429"/>
      <c r="D44" s="429"/>
      <c r="E44" s="100" t="s">
        <v>32</v>
      </c>
      <c r="F44" s="150">
        <v>425</v>
      </c>
      <c r="G44" s="81">
        <v>3</v>
      </c>
      <c r="H44" s="81">
        <v>3</v>
      </c>
      <c r="I44" s="81">
        <v>3</v>
      </c>
      <c r="J44" s="81">
        <v>3</v>
      </c>
      <c r="K44" s="81">
        <v>3</v>
      </c>
      <c r="L44" s="81">
        <v>3</v>
      </c>
      <c r="M44" s="3"/>
      <c r="N44" s="3"/>
      <c r="O44" s="3"/>
    </row>
    <row r="45" spans="1:15" ht="30.75" thickBot="1" x14ac:dyDescent="0.3">
      <c r="A45" s="101" t="s">
        <v>110</v>
      </c>
      <c r="B45" s="102">
        <v>30</v>
      </c>
      <c r="C45" s="102">
        <v>50</v>
      </c>
      <c r="D45" s="102">
        <v>50</v>
      </c>
      <c r="E45" s="103" t="s">
        <v>110</v>
      </c>
      <c r="F45" s="104">
        <v>550</v>
      </c>
      <c r="G45" s="105">
        <v>30</v>
      </c>
      <c r="H45" s="105">
        <v>50</v>
      </c>
      <c r="I45" s="105">
        <v>50</v>
      </c>
      <c r="J45" s="105">
        <v>30</v>
      </c>
      <c r="K45" s="105">
        <v>50</v>
      </c>
      <c r="L45" s="105">
        <v>50</v>
      </c>
      <c r="M45" s="3"/>
      <c r="N45" s="3"/>
      <c r="O45" s="3"/>
    </row>
    <row r="46" spans="1:15" ht="15.75" thickBot="1" x14ac:dyDescent="0.3">
      <c r="A46" s="462"/>
      <c r="B46" s="463"/>
      <c r="C46" s="463"/>
      <c r="D46" s="463"/>
      <c r="E46" s="463"/>
      <c r="F46" s="463"/>
      <c r="G46" s="463"/>
      <c r="H46" s="463"/>
      <c r="I46" s="463"/>
      <c r="J46" s="463"/>
      <c r="K46" s="463"/>
      <c r="L46" s="463"/>
      <c r="M46" s="3"/>
      <c r="N46" s="3"/>
      <c r="O46" s="3"/>
    </row>
    <row r="47" spans="1:15" ht="15.75" thickBot="1" x14ac:dyDescent="0.3">
      <c r="A47" s="450" t="s">
        <v>33</v>
      </c>
      <c r="B47" s="428"/>
      <c r="C47" s="428"/>
      <c r="D47" s="428"/>
      <c r="E47" s="428"/>
      <c r="F47" s="428"/>
      <c r="G47" s="428"/>
      <c r="H47" s="428"/>
      <c r="I47" s="428"/>
      <c r="J47" s="428"/>
      <c r="K47" s="428"/>
      <c r="L47" s="428"/>
      <c r="M47" s="3"/>
      <c r="N47" s="3"/>
      <c r="O47" s="3"/>
    </row>
    <row r="48" spans="1:15" x14ac:dyDescent="0.25">
      <c r="A48" s="454" t="s">
        <v>102</v>
      </c>
      <c r="B48" s="434">
        <v>60</v>
      </c>
      <c r="C48" s="434">
        <v>80</v>
      </c>
      <c r="D48" s="434">
        <v>100</v>
      </c>
      <c r="E48" s="107" t="s">
        <v>103</v>
      </c>
      <c r="F48" s="161">
        <v>409</v>
      </c>
      <c r="G48" s="161">
        <v>30</v>
      </c>
      <c r="H48" s="161">
        <v>40</v>
      </c>
      <c r="I48" s="161">
        <v>48</v>
      </c>
      <c r="J48" s="161">
        <v>26</v>
      </c>
      <c r="K48" s="161">
        <v>29</v>
      </c>
      <c r="L48" s="161">
        <v>31</v>
      </c>
      <c r="M48" s="3"/>
      <c r="N48" s="3"/>
      <c r="O48" s="3"/>
    </row>
    <row r="49" spans="1:15" x14ac:dyDescent="0.25">
      <c r="A49" s="455"/>
      <c r="B49" s="435"/>
      <c r="C49" s="435"/>
      <c r="D49" s="435"/>
      <c r="E49" s="157" t="s">
        <v>35</v>
      </c>
      <c r="F49" s="155">
        <v>219</v>
      </c>
      <c r="G49" s="155">
        <v>17</v>
      </c>
      <c r="H49" s="155">
        <v>19</v>
      </c>
      <c r="I49" s="155">
        <v>28</v>
      </c>
      <c r="J49" s="155">
        <v>13</v>
      </c>
      <c r="K49" s="155">
        <v>14</v>
      </c>
      <c r="L49" s="155">
        <v>22</v>
      </c>
      <c r="M49" s="3"/>
      <c r="N49" s="3"/>
      <c r="O49" s="3"/>
    </row>
    <row r="50" spans="1:15" x14ac:dyDescent="0.25">
      <c r="A50" s="455"/>
      <c r="B50" s="435"/>
      <c r="C50" s="435"/>
      <c r="D50" s="435"/>
      <c r="E50" s="157" t="s">
        <v>40</v>
      </c>
      <c r="F50" s="155">
        <v>276</v>
      </c>
      <c r="G50" s="155">
        <v>35</v>
      </c>
      <c r="H50" s="155">
        <v>50</v>
      </c>
      <c r="I50" s="155">
        <v>60</v>
      </c>
      <c r="J50" s="155">
        <v>28</v>
      </c>
      <c r="K50" s="155">
        <v>33</v>
      </c>
      <c r="L50" s="155">
        <v>42</v>
      </c>
      <c r="M50" s="3"/>
      <c r="N50" s="3"/>
      <c r="O50" s="3"/>
    </row>
    <row r="51" spans="1:15" x14ac:dyDescent="0.25">
      <c r="A51" s="456"/>
      <c r="B51" s="436"/>
      <c r="C51" s="436"/>
      <c r="D51" s="436"/>
      <c r="E51" s="86" t="s">
        <v>12</v>
      </c>
      <c r="F51" s="150">
        <v>791</v>
      </c>
      <c r="G51" s="155">
        <v>3</v>
      </c>
      <c r="H51" s="155">
        <v>5</v>
      </c>
      <c r="I51" s="155">
        <v>5</v>
      </c>
      <c r="J51" s="155">
        <v>3</v>
      </c>
      <c r="K51" s="155">
        <v>5</v>
      </c>
      <c r="L51" s="155">
        <v>5</v>
      </c>
      <c r="M51" s="3"/>
      <c r="N51" s="3"/>
      <c r="O51" s="3"/>
    </row>
    <row r="52" spans="1:15" x14ac:dyDescent="0.25">
      <c r="A52" s="377" t="s">
        <v>114</v>
      </c>
      <c r="B52" s="409" t="s">
        <v>46</v>
      </c>
      <c r="C52" s="409" t="s">
        <v>48</v>
      </c>
      <c r="D52" s="409" t="s">
        <v>113</v>
      </c>
      <c r="E52" s="108" t="s">
        <v>53</v>
      </c>
      <c r="F52" s="150">
        <v>1900</v>
      </c>
      <c r="G52" s="81">
        <v>50</v>
      </c>
      <c r="H52" s="81">
        <v>65</v>
      </c>
      <c r="I52" s="81">
        <v>80</v>
      </c>
      <c r="J52" s="81">
        <v>47</v>
      </c>
      <c r="K52" s="81">
        <v>58</v>
      </c>
      <c r="L52" s="81">
        <v>69</v>
      </c>
      <c r="M52" s="3"/>
      <c r="N52" s="3"/>
      <c r="O52" s="3"/>
    </row>
    <row r="53" spans="1:15" x14ac:dyDescent="0.25">
      <c r="A53" s="377"/>
      <c r="B53" s="409"/>
      <c r="C53" s="409"/>
      <c r="D53" s="409"/>
      <c r="E53" s="74" t="s">
        <v>52</v>
      </c>
      <c r="F53" s="150">
        <v>632</v>
      </c>
      <c r="G53" s="81">
        <v>16</v>
      </c>
      <c r="H53" s="81">
        <v>20</v>
      </c>
      <c r="I53" s="81">
        <v>24</v>
      </c>
      <c r="J53" s="81">
        <v>16</v>
      </c>
      <c r="K53" s="81">
        <v>20</v>
      </c>
      <c r="L53" s="81">
        <v>24</v>
      </c>
      <c r="M53" s="3"/>
      <c r="N53" s="3"/>
      <c r="O53" s="3"/>
    </row>
    <row r="54" spans="1:15" x14ac:dyDescent="0.25">
      <c r="A54" s="377"/>
      <c r="B54" s="409"/>
      <c r="C54" s="409"/>
      <c r="D54" s="409"/>
      <c r="E54" s="74" t="s">
        <v>12</v>
      </c>
      <c r="F54" s="150">
        <v>791</v>
      </c>
      <c r="G54" s="81">
        <v>4</v>
      </c>
      <c r="H54" s="81">
        <v>5</v>
      </c>
      <c r="I54" s="81">
        <v>6</v>
      </c>
      <c r="J54" s="81">
        <v>4</v>
      </c>
      <c r="K54" s="81">
        <v>5</v>
      </c>
      <c r="L54" s="81">
        <v>6</v>
      </c>
      <c r="M54" s="3"/>
      <c r="N54" s="3"/>
      <c r="O54" s="3"/>
    </row>
    <row r="55" spans="1:15" x14ac:dyDescent="0.25">
      <c r="A55" s="377"/>
      <c r="B55" s="409"/>
      <c r="C55" s="409"/>
      <c r="D55" s="409"/>
      <c r="E55" s="74" t="s">
        <v>10</v>
      </c>
      <c r="F55" s="150">
        <v>219</v>
      </c>
      <c r="G55" s="81">
        <v>10</v>
      </c>
      <c r="H55" s="81">
        <v>12</v>
      </c>
      <c r="I55" s="81">
        <v>15</v>
      </c>
      <c r="J55" s="81">
        <v>8</v>
      </c>
      <c r="K55" s="81">
        <v>10</v>
      </c>
      <c r="L55" s="81">
        <v>12</v>
      </c>
      <c r="M55" s="3"/>
      <c r="N55" s="3"/>
      <c r="O55" s="3"/>
    </row>
    <row r="56" spans="1:15" x14ac:dyDescent="0.25">
      <c r="A56" s="377"/>
      <c r="B56" s="409"/>
      <c r="C56" s="409"/>
      <c r="D56" s="409"/>
      <c r="E56" s="74" t="s">
        <v>11</v>
      </c>
      <c r="F56" s="150">
        <v>204</v>
      </c>
      <c r="G56" s="81">
        <v>9</v>
      </c>
      <c r="H56" s="81">
        <v>12</v>
      </c>
      <c r="I56" s="81">
        <v>14</v>
      </c>
      <c r="J56" s="81">
        <v>8</v>
      </c>
      <c r="K56" s="81">
        <v>10</v>
      </c>
      <c r="L56" s="81">
        <v>12</v>
      </c>
      <c r="M56" s="3"/>
      <c r="N56" s="3"/>
      <c r="O56" s="3"/>
    </row>
    <row r="57" spans="1:15" ht="15.75" customHeight="1" x14ac:dyDescent="0.25">
      <c r="A57" s="377"/>
      <c r="B57" s="409"/>
      <c r="C57" s="409"/>
      <c r="D57" s="409"/>
      <c r="E57" s="75" t="s">
        <v>28</v>
      </c>
      <c r="F57" s="150">
        <v>80</v>
      </c>
      <c r="G57" s="83">
        <v>0.1</v>
      </c>
      <c r="H57" s="83">
        <v>0.2</v>
      </c>
      <c r="I57" s="83">
        <v>0.3</v>
      </c>
      <c r="J57" s="83">
        <v>0.1</v>
      </c>
      <c r="K57" s="83">
        <v>0.2</v>
      </c>
      <c r="L57" s="83">
        <v>0.3</v>
      </c>
      <c r="M57" s="3"/>
      <c r="N57" s="3"/>
      <c r="O57" s="3"/>
    </row>
    <row r="58" spans="1:15" ht="35.25" customHeight="1" x14ac:dyDescent="0.25">
      <c r="A58" s="377" t="s">
        <v>126</v>
      </c>
      <c r="B58" s="429">
        <v>50</v>
      </c>
      <c r="C58" s="429">
        <v>50</v>
      </c>
      <c r="D58" s="429">
        <v>50</v>
      </c>
      <c r="E58" s="157" t="s">
        <v>127</v>
      </c>
      <c r="F58" s="150">
        <v>412</v>
      </c>
      <c r="G58" s="81">
        <v>30</v>
      </c>
      <c r="H58" s="81">
        <v>30</v>
      </c>
      <c r="I58" s="81">
        <v>30</v>
      </c>
      <c r="J58" s="81">
        <v>30</v>
      </c>
      <c r="K58" s="81">
        <v>30</v>
      </c>
      <c r="L58" s="81">
        <v>30</v>
      </c>
      <c r="M58" s="3"/>
      <c r="N58" s="3"/>
      <c r="O58" s="3"/>
    </row>
    <row r="59" spans="1:15" ht="42" customHeight="1" x14ac:dyDescent="0.25">
      <c r="A59" s="377"/>
      <c r="B59" s="429"/>
      <c r="C59" s="429"/>
      <c r="D59" s="429"/>
      <c r="E59" s="157" t="s">
        <v>128</v>
      </c>
      <c r="F59" s="150">
        <v>412</v>
      </c>
      <c r="G59" s="81">
        <v>2</v>
      </c>
      <c r="H59" s="81">
        <v>2</v>
      </c>
      <c r="I59" s="81">
        <v>2</v>
      </c>
      <c r="J59" s="81">
        <v>2</v>
      </c>
      <c r="K59" s="81">
        <v>2</v>
      </c>
      <c r="L59" s="81">
        <v>2</v>
      </c>
      <c r="M59" s="3"/>
      <c r="N59" s="3"/>
      <c r="O59" s="3"/>
    </row>
    <row r="60" spans="1:15" ht="15.75" customHeight="1" x14ac:dyDescent="0.25">
      <c r="A60" s="377"/>
      <c r="B60" s="429"/>
      <c r="C60" s="429"/>
      <c r="D60" s="429"/>
      <c r="E60" s="157" t="s">
        <v>38</v>
      </c>
      <c r="F60" s="150">
        <v>425</v>
      </c>
      <c r="G60" s="81">
        <v>4</v>
      </c>
      <c r="H60" s="81">
        <v>4</v>
      </c>
      <c r="I60" s="81">
        <v>4</v>
      </c>
      <c r="J60" s="81">
        <v>4</v>
      </c>
      <c r="K60" s="81">
        <v>4</v>
      </c>
      <c r="L60" s="81">
        <v>4</v>
      </c>
      <c r="M60" s="3"/>
      <c r="N60" s="3"/>
      <c r="O60" s="3"/>
    </row>
    <row r="61" spans="1:15" ht="15.75" customHeight="1" x14ac:dyDescent="0.25">
      <c r="A61" s="377"/>
      <c r="B61" s="429"/>
      <c r="C61" s="429"/>
      <c r="D61" s="429"/>
      <c r="E61" s="157" t="s">
        <v>129</v>
      </c>
      <c r="F61" s="150">
        <v>4560</v>
      </c>
      <c r="G61" s="81">
        <v>1</v>
      </c>
      <c r="H61" s="81">
        <v>1</v>
      </c>
      <c r="I61" s="81">
        <v>1</v>
      </c>
      <c r="J61" s="81">
        <v>1</v>
      </c>
      <c r="K61" s="81">
        <v>1</v>
      </c>
      <c r="L61" s="81">
        <v>1</v>
      </c>
      <c r="M61" s="3"/>
      <c r="N61" s="3"/>
      <c r="O61" s="3"/>
    </row>
    <row r="62" spans="1:15" ht="15.75" customHeight="1" x14ac:dyDescent="0.25">
      <c r="A62" s="377"/>
      <c r="B62" s="429"/>
      <c r="C62" s="429"/>
      <c r="D62" s="429"/>
      <c r="E62" s="157" t="s">
        <v>133</v>
      </c>
      <c r="F62" s="150">
        <v>517</v>
      </c>
      <c r="G62" s="81">
        <v>5</v>
      </c>
      <c r="H62" s="81">
        <v>5</v>
      </c>
      <c r="I62" s="81">
        <v>5</v>
      </c>
      <c r="J62" s="81">
        <v>5</v>
      </c>
      <c r="K62" s="81">
        <v>5</v>
      </c>
      <c r="L62" s="81">
        <v>5</v>
      </c>
      <c r="M62" s="3"/>
      <c r="N62" s="3"/>
      <c r="O62" s="3"/>
    </row>
    <row r="63" spans="1:15" ht="15.75" customHeight="1" x14ac:dyDescent="0.25">
      <c r="A63" s="377"/>
      <c r="B63" s="429"/>
      <c r="C63" s="429"/>
      <c r="D63" s="429"/>
      <c r="E63" s="157" t="s">
        <v>61</v>
      </c>
      <c r="F63" s="150">
        <v>417</v>
      </c>
      <c r="G63" s="81">
        <v>9</v>
      </c>
      <c r="H63" s="81">
        <v>9</v>
      </c>
      <c r="I63" s="81">
        <v>9</v>
      </c>
      <c r="J63" s="81">
        <v>9</v>
      </c>
      <c r="K63" s="81">
        <v>9</v>
      </c>
      <c r="L63" s="81">
        <v>9</v>
      </c>
      <c r="M63" s="3"/>
      <c r="N63" s="3"/>
      <c r="O63" s="3"/>
    </row>
    <row r="64" spans="1:15" ht="15.75" customHeight="1" x14ac:dyDescent="0.25">
      <c r="A64" s="377"/>
      <c r="B64" s="429"/>
      <c r="C64" s="429"/>
      <c r="D64" s="429"/>
      <c r="E64" s="157" t="s">
        <v>121</v>
      </c>
      <c r="F64" s="109">
        <v>5538</v>
      </c>
      <c r="G64" s="81">
        <v>13</v>
      </c>
      <c r="H64" s="81">
        <v>13</v>
      </c>
      <c r="I64" s="81">
        <v>13</v>
      </c>
      <c r="J64" s="81">
        <v>13</v>
      </c>
      <c r="K64" s="81">
        <v>13</v>
      </c>
      <c r="L64" s="81">
        <v>13</v>
      </c>
      <c r="M64" s="3"/>
      <c r="N64" s="3"/>
      <c r="O64" s="3"/>
    </row>
    <row r="65" spans="1:15" x14ac:dyDescent="0.25">
      <c r="A65" s="377"/>
      <c r="B65" s="429"/>
      <c r="C65" s="429"/>
      <c r="D65" s="429"/>
      <c r="E65" s="157" t="s">
        <v>130</v>
      </c>
      <c r="F65" s="150">
        <v>5895</v>
      </c>
      <c r="G65" s="81">
        <v>1</v>
      </c>
      <c r="H65" s="81">
        <v>1</v>
      </c>
      <c r="I65" s="81">
        <v>1</v>
      </c>
      <c r="J65" s="81">
        <v>1E-3</v>
      </c>
      <c r="K65" s="81">
        <v>1</v>
      </c>
      <c r="L65" s="81">
        <v>1</v>
      </c>
      <c r="M65" s="3"/>
      <c r="N65" s="3"/>
      <c r="O65" s="3"/>
    </row>
    <row r="66" spans="1:15" x14ac:dyDescent="0.25">
      <c r="A66" s="377"/>
      <c r="B66" s="429"/>
      <c r="C66" s="429"/>
      <c r="D66" s="429"/>
      <c r="E66" s="157" t="s">
        <v>131</v>
      </c>
      <c r="F66" s="150">
        <v>80</v>
      </c>
      <c r="G66" s="83">
        <v>0.2</v>
      </c>
      <c r="H66" s="83">
        <v>0.2</v>
      </c>
      <c r="I66" s="83">
        <v>0.2</v>
      </c>
      <c r="J66" s="83">
        <v>0.2</v>
      </c>
      <c r="K66" s="83">
        <v>0.2</v>
      </c>
      <c r="L66" s="83">
        <v>0.2</v>
      </c>
      <c r="M66" s="3"/>
      <c r="N66" s="3"/>
      <c r="O66" s="3"/>
    </row>
    <row r="67" spans="1:15" x14ac:dyDescent="0.25">
      <c r="A67" s="377"/>
      <c r="B67" s="429"/>
      <c r="C67" s="429"/>
      <c r="D67" s="429"/>
      <c r="E67" s="157" t="s">
        <v>132</v>
      </c>
      <c r="F67" s="150">
        <v>5000</v>
      </c>
      <c r="G67" s="150">
        <v>0.03</v>
      </c>
      <c r="H67" s="150">
        <v>0.03</v>
      </c>
      <c r="I67" s="150">
        <v>0.03</v>
      </c>
      <c r="J67" s="150">
        <v>0.03</v>
      </c>
      <c r="K67" s="150">
        <v>0.03</v>
      </c>
      <c r="L67" s="150">
        <v>0.03</v>
      </c>
      <c r="M67" s="3"/>
      <c r="N67" s="3"/>
      <c r="O67" s="3"/>
    </row>
    <row r="68" spans="1:15" x14ac:dyDescent="0.25">
      <c r="A68" s="377"/>
      <c r="B68" s="429"/>
      <c r="C68" s="429"/>
      <c r="D68" s="429"/>
      <c r="E68" s="157" t="s">
        <v>133</v>
      </c>
      <c r="F68" s="150">
        <v>517</v>
      </c>
      <c r="G68" s="81">
        <v>1</v>
      </c>
      <c r="H68" s="81">
        <v>1</v>
      </c>
      <c r="I68" s="81">
        <v>1</v>
      </c>
      <c r="J68" s="81">
        <v>1</v>
      </c>
      <c r="K68" s="81">
        <v>1</v>
      </c>
      <c r="L68" s="81">
        <v>1</v>
      </c>
      <c r="M68" s="3"/>
      <c r="N68" s="3"/>
      <c r="O68" s="3"/>
    </row>
    <row r="69" spans="1:15" ht="15" customHeight="1" x14ac:dyDescent="0.25">
      <c r="A69" s="406" t="s">
        <v>98</v>
      </c>
      <c r="B69" s="453">
        <v>200</v>
      </c>
      <c r="C69" s="453">
        <v>200</v>
      </c>
      <c r="D69" s="453">
        <v>200</v>
      </c>
      <c r="E69" s="75" t="s">
        <v>42</v>
      </c>
      <c r="F69" s="150">
        <v>1488</v>
      </c>
      <c r="G69" s="81">
        <v>20</v>
      </c>
      <c r="H69" s="81">
        <v>20</v>
      </c>
      <c r="I69" s="81">
        <v>20</v>
      </c>
      <c r="J69" s="81">
        <v>20</v>
      </c>
      <c r="K69" s="81">
        <v>20</v>
      </c>
      <c r="L69" s="81">
        <v>20</v>
      </c>
      <c r="M69" s="3"/>
      <c r="N69" s="3"/>
      <c r="O69" s="3"/>
    </row>
    <row r="70" spans="1:15" ht="15" customHeight="1" x14ac:dyDescent="0.25">
      <c r="A70" s="437"/>
      <c r="B70" s="440"/>
      <c r="C70" s="440"/>
      <c r="D70" s="440"/>
      <c r="E70" s="75" t="s">
        <v>38</v>
      </c>
      <c r="F70" s="150">
        <v>425</v>
      </c>
      <c r="G70" s="81">
        <v>8</v>
      </c>
      <c r="H70" s="81">
        <v>8</v>
      </c>
      <c r="I70" s="81">
        <v>8</v>
      </c>
      <c r="J70" s="81">
        <v>8</v>
      </c>
      <c r="K70" s="81">
        <v>8</v>
      </c>
      <c r="L70" s="81">
        <v>8</v>
      </c>
      <c r="M70" s="3"/>
      <c r="N70" s="3"/>
      <c r="O70" s="3"/>
    </row>
    <row r="71" spans="1:15" ht="30" x14ac:dyDescent="0.25">
      <c r="A71" s="90" t="s">
        <v>110</v>
      </c>
      <c r="B71" s="91">
        <v>30</v>
      </c>
      <c r="C71" s="91">
        <v>50</v>
      </c>
      <c r="D71" s="91">
        <v>50</v>
      </c>
      <c r="E71" s="92" t="s">
        <v>110</v>
      </c>
      <c r="F71" s="149">
        <v>550</v>
      </c>
      <c r="G71" s="81">
        <v>30</v>
      </c>
      <c r="H71" s="81">
        <v>50</v>
      </c>
      <c r="I71" s="81">
        <v>50</v>
      </c>
      <c r="J71" s="81">
        <v>30</v>
      </c>
      <c r="K71" s="81">
        <v>50</v>
      </c>
      <c r="L71" s="81">
        <v>50</v>
      </c>
      <c r="M71" s="3"/>
      <c r="N71" s="3"/>
      <c r="O71" s="3"/>
    </row>
    <row r="72" spans="1:15" ht="15.75" thickBot="1" x14ac:dyDescent="0.3">
      <c r="A72" s="432"/>
      <c r="B72" s="433"/>
      <c r="C72" s="433"/>
      <c r="D72" s="433"/>
      <c r="E72" s="433"/>
      <c r="F72" s="433"/>
      <c r="G72" s="433"/>
      <c r="H72" s="433"/>
      <c r="I72" s="433"/>
      <c r="J72" s="433"/>
      <c r="K72" s="433"/>
      <c r="L72" s="433"/>
      <c r="M72" s="3"/>
      <c r="N72" s="3"/>
      <c r="O72" s="3"/>
    </row>
    <row r="73" spans="1:15" ht="17.25" customHeight="1" thickBot="1" x14ac:dyDescent="0.3">
      <c r="A73" s="430" t="s">
        <v>39</v>
      </c>
      <c r="B73" s="431"/>
      <c r="C73" s="431"/>
      <c r="D73" s="431"/>
      <c r="E73" s="431"/>
      <c r="F73" s="431"/>
      <c r="G73" s="431"/>
      <c r="H73" s="431"/>
      <c r="I73" s="431"/>
      <c r="J73" s="431"/>
      <c r="K73" s="431"/>
      <c r="L73" s="431"/>
      <c r="M73" s="3"/>
      <c r="N73" s="3"/>
      <c r="O73" s="3"/>
    </row>
    <row r="74" spans="1:15" ht="17.25" customHeight="1" x14ac:dyDescent="0.25">
      <c r="A74" s="467" t="s">
        <v>124</v>
      </c>
      <c r="B74" s="434">
        <v>70</v>
      </c>
      <c r="C74" s="434">
        <v>90</v>
      </c>
      <c r="D74" s="434">
        <v>100</v>
      </c>
      <c r="E74" s="73" t="s">
        <v>63</v>
      </c>
      <c r="F74" s="110">
        <v>2850</v>
      </c>
      <c r="G74" s="111">
        <v>80</v>
      </c>
      <c r="H74" s="112">
        <v>98</v>
      </c>
      <c r="I74" s="111">
        <v>105</v>
      </c>
      <c r="J74" s="111">
        <v>74</v>
      </c>
      <c r="K74" s="111">
        <v>75</v>
      </c>
      <c r="L74" s="111">
        <v>98</v>
      </c>
      <c r="M74" s="3"/>
      <c r="N74" s="3"/>
      <c r="O74" s="3"/>
    </row>
    <row r="75" spans="1:15" ht="17.25" customHeight="1" x14ac:dyDescent="0.25">
      <c r="A75" s="377"/>
      <c r="B75" s="435"/>
      <c r="C75" s="435"/>
      <c r="D75" s="435"/>
      <c r="E75" s="92" t="s">
        <v>41</v>
      </c>
      <c r="F75" s="77">
        <v>204</v>
      </c>
      <c r="G75" s="91">
        <v>6</v>
      </c>
      <c r="H75" s="87">
        <v>10</v>
      </c>
      <c r="I75" s="91">
        <v>10</v>
      </c>
      <c r="J75" s="91">
        <v>5</v>
      </c>
      <c r="K75" s="91">
        <v>8</v>
      </c>
      <c r="L75" s="91">
        <v>10</v>
      </c>
      <c r="M75" s="3"/>
      <c r="N75" s="3"/>
      <c r="O75" s="3"/>
    </row>
    <row r="76" spans="1:15" ht="17.25" customHeight="1" x14ac:dyDescent="0.25">
      <c r="A76" s="377"/>
      <c r="B76" s="435"/>
      <c r="C76" s="435"/>
      <c r="D76" s="435"/>
      <c r="E76" s="74" t="s">
        <v>64</v>
      </c>
      <c r="F76" s="77">
        <v>750</v>
      </c>
      <c r="G76" s="91">
        <v>13</v>
      </c>
      <c r="H76" s="87">
        <v>15</v>
      </c>
      <c r="I76" s="91">
        <v>20</v>
      </c>
      <c r="J76" s="91">
        <v>13</v>
      </c>
      <c r="K76" s="91">
        <v>15</v>
      </c>
      <c r="L76" s="91">
        <v>20</v>
      </c>
      <c r="M76" s="3"/>
      <c r="N76" s="3"/>
      <c r="O76" s="3"/>
    </row>
    <row r="77" spans="1:15" ht="17.25" customHeight="1" x14ac:dyDescent="0.25">
      <c r="A77" s="377"/>
      <c r="B77" s="435"/>
      <c r="C77" s="435"/>
      <c r="D77" s="435"/>
      <c r="E77" s="74" t="s">
        <v>97</v>
      </c>
      <c r="F77" s="77">
        <v>517</v>
      </c>
      <c r="G77" s="91">
        <v>5</v>
      </c>
      <c r="H77" s="87">
        <v>5</v>
      </c>
      <c r="I77" s="91">
        <v>7</v>
      </c>
      <c r="J77" s="91">
        <v>5</v>
      </c>
      <c r="K77" s="87">
        <v>5</v>
      </c>
      <c r="L77" s="91">
        <v>7</v>
      </c>
      <c r="M77" s="3"/>
      <c r="N77" s="3"/>
      <c r="O77" s="3"/>
    </row>
    <row r="78" spans="1:15" ht="21" customHeight="1" x14ac:dyDescent="0.25">
      <c r="A78" s="377"/>
      <c r="B78" s="435"/>
      <c r="C78" s="435"/>
      <c r="D78" s="435"/>
      <c r="E78" s="75" t="s">
        <v>28</v>
      </c>
      <c r="F78" s="150">
        <v>80</v>
      </c>
      <c r="G78" s="83">
        <v>0.1</v>
      </c>
      <c r="H78" s="87">
        <v>0.1</v>
      </c>
      <c r="I78" s="83">
        <v>0.1</v>
      </c>
      <c r="J78" s="83">
        <v>0.1</v>
      </c>
      <c r="K78" s="87">
        <v>0.1</v>
      </c>
      <c r="L78" s="83">
        <v>0.1</v>
      </c>
      <c r="M78" s="3"/>
      <c r="N78" s="3"/>
      <c r="O78" s="3"/>
    </row>
    <row r="79" spans="1:15" ht="14.25" customHeight="1" x14ac:dyDescent="0.25">
      <c r="A79" s="377"/>
      <c r="B79" s="436"/>
      <c r="C79" s="436"/>
      <c r="D79" s="436"/>
      <c r="E79" s="74" t="s">
        <v>12</v>
      </c>
      <c r="F79" s="150">
        <v>791</v>
      </c>
      <c r="G79" s="81">
        <v>1</v>
      </c>
      <c r="H79" s="87">
        <v>3</v>
      </c>
      <c r="I79" s="81">
        <v>1</v>
      </c>
      <c r="J79" s="81">
        <v>1</v>
      </c>
      <c r="K79" s="87">
        <v>3</v>
      </c>
      <c r="L79" s="81">
        <v>1</v>
      </c>
      <c r="M79" s="3"/>
      <c r="N79" s="3"/>
      <c r="O79" s="3"/>
    </row>
    <row r="80" spans="1:15" ht="19.5" customHeight="1" x14ac:dyDescent="0.25">
      <c r="A80" s="377" t="s">
        <v>74</v>
      </c>
      <c r="B80" s="438">
        <v>20</v>
      </c>
      <c r="C80" s="438">
        <v>20</v>
      </c>
      <c r="D80" s="438">
        <v>20</v>
      </c>
      <c r="E80" s="75" t="s">
        <v>71</v>
      </c>
      <c r="F80" s="150">
        <v>417</v>
      </c>
      <c r="G80" s="82">
        <v>10</v>
      </c>
      <c r="H80" s="82">
        <v>10</v>
      </c>
      <c r="I80" s="82">
        <v>10</v>
      </c>
      <c r="J80" s="82">
        <v>10</v>
      </c>
      <c r="K80" s="82">
        <v>10</v>
      </c>
      <c r="L80" s="82">
        <v>10</v>
      </c>
      <c r="M80" s="3"/>
      <c r="N80" s="3"/>
      <c r="O80" s="3"/>
    </row>
    <row r="81" spans="1:15" ht="14.25" customHeight="1" x14ac:dyDescent="0.25">
      <c r="A81" s="377"/>
      <c r="B81" s="438"/>
      <c r="C81" s="438"/>
      <c r="D81" s="438"/>
      <c r="E81" s="75" t="s">
        <v>75</v>
      </c>
      <c r="F81" s="150">
        <v>222</v>
      </c>
      <c r="G81" s="82">
        <v>3</v>
      </c>
      <c r="H81" s="82">
        <v>3</v>
      </c>
      <c r="I81" s="82">
        <v>3</v>
      </c>
      <c r="J81" s="82">
        <v>3</v>
      </c>
      <c r="K81" s="82">
        <v>3</v>
      </c>
      <c r="L81" s="82">
        <v>3</v>
      </c>
      <c r="M81" s="3"/>
      <c r="N81" s="3"/>
      <c r="O81" s="3"/>
    </row>
    <row r="82" spans="1:15" ht="15.75" x14ac:dyDescent="0.25">
      <c r="A82" s="377"/>
      <c r="B82" s="438"/>
      <c r="C82" s="438"/>
      <c r="D82" s="438"/>
      <c r="E82" s="75" t="s">
        <v>14</v>
      </c>
      <c r="F82" s="150">
        <v>4560</v>
      </c>
      <c r="G82" s="82">
        <v>3</v>
      </c>
      <c r="H82" s="82">
        <v>3</v>
      </c>
      <c r="I82" s="82">
        <v>3</v>
      </c>
      <c r="J82" s="82">
        <v>3</v>
      </c>
      <c r="K82" s="82">
        <v>3</v>
      </c>
      <c r="L82" s="82">
        <v>3</v>
      </c>
      <c r="M82" s="3"/>
      <c r="N82" s="3"/>
      <c r="O82" s="3"/>
    </row>
    <row r="83" spans="1:15" ht="15.75" customHeight="1" x14ac:dyDescent="0.25">
      <c r="A83" s="377"/>
      <c r="B83" s="438"/>
      <c r="C83" s="438"/>
      <c r="D83" s="438"/>
      <c r="E83" s="75" t="s">
        <v>78</v>
      </c>
      <c r="F83" s="150">
        <v>2000</v>
      </c>
      <c r="G83" s="82">
        <v>3</v>
      </c>
      <c r="H83" s="82">
        <v>3</v>
      </c>
      <c r="I83" s="82">
        <v>3</v>
      </c>
      <c r="J83" s="82">
        <v>3</v>
      </c>
      <c r="K83" s="82">
        <v>3</v>
      </c>
      <c r="L83" s="82">
        <v>3</v>
      </c>
      <c r="M83" s="3"/>
      <c r="N83" s="3"/>
      <c r="O83" s="3"/>
    </row>
    <row r="84" spans="1:15" ht="15.75" x14ac:dyDescent="0.25">
      <c r="A84" s="377" t="s">
        <v>73</v>
      </c>
      <c r="B84" s="438">
        <v>130</v>
      </c>
      <c r="C84" s="438">
        <v>150</v>
      </c>
      <c r="D84" s="438">
        <v>180</v>
      </c>
      <c r="E84" s="75" t="s">
        <v>72</v>
      </c>
      <c r="F84" s="150">
        <v>276</v>
      </c>
      <c r="G84" s="82">
        <v>140</v>
      </c>
      <c r="H84" s="82">
        <v>144</v>
      </c>
      <c r="I84" s="82">
        <v>150</v>
      </c>
      <c r="J84" s="82">
        <v>93</v>
      </c>
      <c r="K84" s="87">
        <v>108</v>
      </c>
      <c r="L84" s="87">
        <v>111</v>
      </c>
      <c r="M84" s="3"/>
      <c r="N84" s="3"/>
      <c r="O84" s="3"/>
    </row>
    <row r="85" spans="1:15" ht="15.75" x14ac:dyDescent="0.25">
      <c r="A85" s="377"/>
      <c r="B85" s="438"/>
      <c r="C85" s="438"/>
      <c r="D85" s="438"/>
      <c r="E85" s="75" t="s">
        <v>35</v>
      </c>
      <c r="F85" s="150">
        <v>219</v>
      </c>
      <c r="G85" s="82">
        <v>55</v>
      </c>
      <c r="H85" s="82">
        <v>75</v>
      </c>
      <c r="I85" s="82">
        <v>90</v>
      </c>
      <c r="J85" s="82">
        <v>48</v>
      </c>
      <c r="K85" s="87">
        <v>57</v>
      </c>
      <c r="L85" s="87">
        <v>63</v>
      </c>
      <c r="M85" s="3"/>
      <c r="N85" s="3"/>
      <c r="O85" s="3"/>
    </row>
    <row r="86" spans="1:15" x14ac:dyDescent="0.25">
      <c r="A86" s="377"/>
      <c r="B86" s="438"/>
      <c r="C86" s="438"/>
      <c r="D86" s="438"/>
      <c r="E86" s="74" t="s">
        <v>71</v>
      </c>
      <c r="F86" s="150">
        <v>417</v>
      </c>
      <c r="G86" s="81">
        <v>40</v>
      </c>
      <c r="H86" s="81">
        <v>15</v>
      </c>
      <c r="I86" s="81">
        <v>25</v>
      </c>
      <c r="J86" s="81">
        <v>40</v>
      </c>
      <c r="K86" s="87">
        <v>15</v>
      </c>
      <c r="L86" s="87">
        <v>25</v>
      </c>
      <c r="M86" s="3"/>
      <c r="N86" s="3"/>
      <c r="O86" s="3"/>
    </row>
    <row r="87" spans="1:15" x14ac:dyDescent="0.25">
      <c r="A87" s="377"/>
      <c r="B87" s="438"/>
      <c r="C87" s="438"/>
      <c r="D87" s="438"/>
      <c r="E87" s="74" t="s">
        <v>14</v>
      </c>
      <c r="F87" s="150">
        <v>4560</v>
      </c>
      <c r="G87" s="81">
        <v>8</v>
      </c>
      <c r="H87" s="81">
        <v>8</v>
      </c>
      <c r="I87" s="81">
        <v>8</v>
      </c>
      <c r="J87" s="81">
        <v>8</v>
      </c>
      <c r="K87" s="87">
        <v>8</v>
      </c>
      <c r="L87" s="87">
        <v>8</v>
      </c>
      <c r="M87" s="3"/>
      <c r="N87" s="3"/>
      <c r="O87" s="3"/>
    </row>
    <row r="88" spans="1:15" ht="15.75" x14ac:dyDescent="0.25">
      <c r="A88" s="377"/>
      <c r="B88" s="438"/>
      <c r="C88" s="438"/>
      <c r="D88" s="438"/>
      <c r="E88" s="75" t="s">
        <v>28</v>
      </c>
      <c r="F88" s="150">
        <v>80</v>
      </c>
      <c r="G88" s="83">
        <v>0.2</v>
      </c>
      <c r="H88" s="83">
        <v>0.2</v>
      </c>
      <c r="I88" s="83">
        <v>0.3</v>
      </c>
      <c r="J88" s="83">
        <v>0.2</v>
      </c>
      <c r="K88" s="113">
        <v>0.3</v>
      </c>
      <c r="L88" s="113">
        <v>0.3</v>
      </c>
      <c r="M88" s="3"/>
      <c r="N88" s="3"/>
      <c r="O88" s="3"/>
    </row>
    <row r="89" spans="1:15" ht="15.75" customHeight="1" x14ac:dyDescent="0.25">
      <c r="A89" s="114" t="s">
        <v>125</v>
      </c>
      <c r="B89" s="155">
        <v>20</v>
      </c>
      <c r="C89" s="155">
        <v>25</v>
      </c>
      <c r="D89" s="155">
        <v>30</v>
      </c>
      <c r="E89" s="56" t="s">
        <v>160</v>
      </c>
      <c r="F89" s="150">
        <v>1000</v>
      </c>
      <c r="G89" s="83">
        <v>22</v>
      </c>
      <c r="H89" s="83">
        <v>27</v>
      </c>
      <c r="I89" s="83">
        <v>32</v>
      </c>
      <c r="J89" s="83">
        <v>20</v>
      </c>
      <c r="K89" s="116">
        <v>25</v>
      </c>
      <c r="L89" s="116">
        <v>30</v>
      </c>
      <c r="M89" s="3"/>
      <c r="N89" s="3"/>
      <c r="O89" s="3"/>
    </row>
    <row r="90" spans="1:15" ht="15.75" customHeight="1" x14ac:dyDescent="0.25">
      <c r="A90" s="377" t="s">
        <v>36</v>
      </c>
      <c r="B90" s="438">
        <v>200</v>
      </c>
      <c r="C90" s="438">
        <v>200</v>
      </c>
      <c r="D90" s="438">
        <v>200</v>
      </c>
      <c r="E90" s="74" t="s">
        <v>37</v>
      </c>
      <c r="F90" s="150">
        <v>751</v>
      </c>
      <c r="G90" s="149">
        <v>143</v>
      </c>
      <c r="H90" s="149">
        <v>143</v>
      </c>
      <c r="I90" s="149">
        <v>143</v>
      </c>
      <c r="J90" s="149">
        <v>100</v>
      </c>
      <c r="K90" s="149">
        <v>100</v>
      </c>
      <c r="L90" s="149">
        <v>100</v>
      </c>
      <c r="M90" s="3"/>
      <c r="N90" s="3"/>
      <c r="O90" s="3"/>
    </row>
    <row r="91" spans="1:15" ht="15.75" customHeight="1" x14ac:dyDescent="0.25">
      <c r="A91" s="377"/>
      <c r="B91" s="438"/>
      <c r="C91" s="438"/>
      <c r="D91" s="438"/>
      <c r="E91" s="108" t="s">
        <v>38</v>
      </c>
      <c r="F91" s="150">
        <v>425</v>
      </c>
      <c r="G91" s="81">
        <v>3</v>
      </c>
      <c r="H91" s="81">
        <v>3</v>
      </c>
      <c r="I91" s="81">
        <v>3</v>
      </c>
      <c r="J91" s="81">
        <v>3</v>
      </c>
      <c r="K91" s="81">
        <v>3</v>
      </c>
      <c r="L91" s="81">
        <v>3</v>
      </c>
      <c r="M91" s="3"/>
      <c r="N91" s="3"/>
      <c r="O91" s="3"/>
    </row>
    <row r="92" spans="1:15" ht="33" customHeight="1" x14ac:dyDescent="0.25">
      <c r="A92" s="90" t="s">
        <v>110</v>
      </c>
      <c r="B92" s="91">
        <v>30</v>
      </c>
      <c r="C92" s="91">
        <v>50</v>
      </c>
      <c r="D92" s="91">
        <v>50</v>
      </c>
      <c r="E92" s="92" t="s">
        <v>110</v>
      </c>
      <c r="F92" s="149">
        <v>550</v>
      </c>
      <c r="G92" s="81">
        <v>30</v>
      </c>
      <c r="H92" s="81">
        <v>50</v>
      </c>
      <c r="I92" s="81">
        <v>50</v>
      </c>
      <c r="J92" s="81">
        <v>30</v>
      </c>
      <c r="K92" s="81">
        <v>50</v>
      </c>
      <c r="L92" s="81">
        <v>50</v>
      </c>
      <c r="M92" s="3"/>
      <c r="N92" s="3"/>
      <c r="O92" s="3"/>
    </row>
    <row r="93" spans="1:15" ht="15.75" thickBot="1" x14ac:dyDescent="0.3">
      <c r="A93" s="460"/>
      <c r="B93" s="461"/>
      <c r="C93" s="461"/>
      <c r="D93" s="461"/>
      <c r="E93" s="461"/>
      <c r="F93" s="461"/>
      <c r="G93" s="461"/>
      <c r="H93" s="461"/>
      <c r="I93" s="461"/>
      <c r="J93" s="461"/>
      <c r="K93" s="461"/>
      <c r="L93" s="461"/>
      <c r="M93" s="3"/>
      <c r="N93" s="3"/>
      <c r="O93" s="3"/>
    </row>
    <row r="94" spans="1:15" ht="15.75" thickBot="1" x14ac:dyDescent="0.3">
      <c r="A94" s="427" t="s">
        <v>45</v>
      </c>
      <c r="B94" s="428"/>
      <c r="C94" s="428"/>
      <c r="D94" s="428"/>
      <c r="E94" s="428"/>
      <c r="F94" s="428"/>
      <c r="G94" s="428"/>
      <c r="H94" s="428"/>
      <c r="I94" s="428"/>
      <c r="J94" s="428"/>
      <c r="K94" s="428"/>
      <c r="L94" s="428"/>
      <c r="M94" s="3"/>
      <c r="N94" s="3"/>
      <c r="O94" s="3"/>
    </row>
    <row r="95" spans="1:15" ht="15" customHeight="1" x14ac:dyDescent="0.25">
      <c r="A95" s="457" t="s">
        <v>142</v>
      </c>
      <c r="B95" s="408" t="s">
        <v>46</v>
      </c>
      <c r="C95" s="408" t="s">
        <v>47</v>
      </c>
      <c r="D95" s="408" t="s">
        <v>48</v>
      </c>
      <c r="E95" s="73" t="s">
        <v>53</v>
      </c>
      <c r="F95" s="160">
        <v>1900</v>
      </c>
      <c r="G95" s="94">
        <v>75</v>
      </c>
      <c r="H95" s="94">
        <v>80</v>
      </c>
      <c r="I95" s="94">
        <v>80</v>
      </c>
      <c r="J95" s="94">
        <v>71</v>
      </c>
      <c r="K95" s="94">
        <v>76</v>
      </c>
      <c r="L95" s="94">
        <v>76</v>
      </c>
      <c r="M95" s="3"/>
      <c r="N95" s="3"/>
      <c r="O95" s="3"/>
    </row>
    <row r="96" spans="1:15" ht="15" customHeight="1" x14ac:dyDescent="0.25">
      <c r="A96" s="457"/>
      <c r="B96" s="409"/>
      <c r="C96" s="409"/>
      <c r="D96" s="409"/>
      <c r="E96" s="74" t="s">
        <v>11</v>
      </c>
      <c r="F96" s="91">
        <v>204</v>
      </c>
      <c r="G96" s="81">
        <v>20</v>
      </c>
      <c r="H96" s="81">
        <v>23</v>
      </c>
      <c r="I96" s="81">
        <v>23</v>
      </c>
      <c r="J96" s="81">
        <v>17</v>
      </c>
      <c r="K96" s="81">
        <v>20</v>
      </c>
      <c r="L96" s="81">
        <v>20</v>
      </c>
      <c r="M96" s="3"/>
      <c r="N96" s="3"/>
      <c r="O96" s="3"/>
    </row>
    <row r="97" spans="1:15" ht="15" customHeight="1" x14ac:dyDescent="0.25">
      <c r="A97" s="457"/>
      <c r="B97" s="409"/>
      <c r="C97" s="409"/>
      <c r="D97" s="409"/>
      <c r="E97" s="74" t="s">
        <v>10</v>
      </c>
      <c r="F97" s="91">
        <v>219</v>
      </c>
      <c r="G97" s="81">
        <v>25</v>
      </c>
      <c r="H97" s="81">
        <v>25</v>
      </c>
      <c r="I97" s="81">
        <v>25</v>
      </c>
      <c r="J97" s="81">
        <v>20</v>
      </c>
      <c r="K97" s="81">
        <v>21</v>
      </c>
      <c r="L97" s="81">
        <v>21</v>
      </c>
      <c r="M97" s="3"/>
      <c r="N97" s="3"/>
      <c r="O97" s="3"/>
    </row>
    <row r="98" spans="1:15" ht="15" customHeight="1" x14ac:dyDescent="0.25">
      <c r="A98" s="457"/>
      <c r="B98" s="409"/>
      <c r="C98" s="409"/>
      <c r="D98" s="409"/>
      <c r="E98" s="74" t="s">
        <v>72</v>
      </c>
      <c r="F98" s="91">
        <v>276</v>
      </c>
      <c r="G98" s="81">
        <v>80</v>
      </c>
      <c r="H98" s="81">
        <v>90</v>
      </c>
      <c r="I98" s="81">
        <v>90</v>
      </c>
      <c r="J98" s="81">
        <v>60</v>
      </c>
      <c r="K98" s="81">
        <v>67</v>
      </c>
      <c r="L98" s="81">
        <v>67</v>
      </c>
      <c r="M98" s="3"/>
      <c r="N98" s="3"/>
      <c r="O98" s="3"/>
    </row>
    <row r="99" spans="1:15" ht="15" customHeight="1" x14ac:dyDescent="0.25">
      <c r="A99" s="457"/>
      <c r="B99" s="409"/>
      <c r="C99" s="409"/>
      <c r="D99" s="409"/>
      <c r="E99" s="74" t="s">
        <v>83</v>
      </c>
      <c r="F99" s="91">
        <v>1820</v>
      </c>
      <c r="G99" s="81">
        <v>10</v>
      </c>
      <c r="H99" s="82">
        <v>10</v>
      </c>
      <c r="I99" s="82">
        <v>10</v>
      </c>
      <c r="J99" s="81">
        <v>7</v>
      </c>
      <c r="K99" s="82">
        <v>7</v>
      </c>
      <c r="L99" s="117">
        <v>7</v>
      </c>
      <c r="M99" s="3"/>
      <c r="N99" s="3"/>
      <c r="O99" s="3"/>
    </row>
    <row r="100" spans="1:15" ht="15" customHeight="1" x14ac:dyDescent="0.25">
      <c r="A100" s="457"/>
      <c r="B100" s="409"/>
      <c r="C100" s="409"/>
      <c r="D100" s="409"/>
      <c r="E100" s="74" t="s">
        <v>12</v>
      </c>
      <c r="F100" s="91">
        <v>791</v>
      </c>
      <c r="G100" s="81">
        <v>4</v>
      </c>
      <c r="H100" s="81">
        <v>5</v>
      </c>
      <c r="I100" s="81">
        <v>5</v>
      </c>
      <c r="J100" s="81">
        <v>4</v>
      </c>
      <c r="K100" s="81">
        <v>5</v>
      </c>
      <c r="L100" s="81">
        <v>5</v>
      </c>
      <c r="M100" s="3"/>
      <c r="N100" s="3"/>
      <c r="O100" s="3"/>
    </row>
    <row r="101" spans="1:15" ht="15" customHeight="1" x14ac:dyDescent="0.25">
      <c r="A101" s="457"/>
      <c r="B101" s="409"/>
      <c r="C101" s="409"/>
      <c r="D101" s="409"/>
      <c r="E101" s="75" t="s">
        <v>28</v>
      </c>
      <c r="F101" s="91">
        <v>80</v>
      </c>
      <c r="G101" s="83">
        <v>0.2</v>
      </c>
      <c r="H101" s="83">
        <v>0.2</v>
      </c>
      <c r="I101" s="83">
        <v>0.2</v>
      </c>
      <c r="J101" s="83">
        <v>0.2</v>
      </c>
      <c r="K101" s="83">
        <v>0.2</v>
      </c>
      <c r="L101" s="83">
        <v>0.2</v>
      </c>
      <c r="M101" s="3"/>
      <c r="N101" s="3"/>
      <c r="O101" s="3"/>
    </row>
    <row r="102" spans="1:15" ht="15" customHeight="1" x14ac:dyDescent="0.25">
      <c r="A102" s="457"/>
      <c r="B102" s="409"/>
      <c r="C102" s="409"/>
      <c r="D102" s="409"/>
      <c r="E102" s="74" t="s">
        <v>86</v>
      </c>
      <c r="F102" s="91">
        <v>1800</v>
      </c>
      <c r="G102" s="83">
        <v>0.01</v>
      </c>
      <c r="H102" s="83">
        <v>0.01</v>
      </c>
      <c r="I102" s="83">
        <v>0.01</v>
      </c>
      <c r="J102" s="83">
        <v>0.01</v>
      </c>
      <c r="K102" s="83">
        <v>0.01</v>
      </c>
      <c r="L102" s="83">
        <v>0.01</v>
      </c>
      <c r="M102" s="3"/>
      <c r="N102" s="3"/>
      <c r="O102" s="3"/>
    </row>
    <row r="103" spans="1:15" ht="15" customHeight="1" x14ac:dyDescent="0.25">
      <c r="A103" s="457"/>
      <c r="B103" s="409"/>
      <c r="C103" s="409"/>
      <c r="D103" s="409"/>
      <c r="E103" s="74" t="s">
        <v>59</v>
      </c>
      <c r="F103" s="91">
        <v>800</v>
      </c>
      <c r="G103" s="91">
        <v>5</v>
      </c>
      <c r="H103" s="91">
        <v>5</v>
      </c>
      <c r="I103" s="91">
        <v>5</v>
      </c>
      <c r="J103" s="91">
        <v>3</v>
      </c>
      <c r="K103" s="91">
        <v>3</v>
      </c>
      <c r="L103" s="91">
        <v>3</v>
      </c>
      <c r="M103" s="3"/>
      <c r="N103" s="3"/>
      <c r="O103" s="3"/>
    </row>
    <row r="104" spans="1:15" ht="15" customHeight="1" x14ac:dyDescent="0.25">
      <c r="A104" s="407" t="s">
        <v>54</v>
      </c>
      <c r="B104" s="439">
        <v>200</v>
      </c>
      <c r="C104" s="439">
        <v>200</v>
      </c>
      <c r="D104" s="439">
        <v>200</v>
      </c>
      <c r="E104" s="75" t="s">
        <v>55</v>
      </c>
      <c r="F104" s="150">
        <v>3700.96</v>
      </c>
      <c r="G104" s="81">
        <v>7</v>
      </c>
      <c r="H104" s="81">
        <v>7</v>
      </c>
      <c r="I104" s="81">
        <v>7</v>
      </c>
      <c r="J104" s="81">
        <v>7</v>
      </c>
      <c r="K104" s="118">
        <v>7</v>
      </c>
      <c r="L104" s="118">
        <v>7</v>
      </c>
      <c r="M104" s="3"/>
      <c r="N104" s="3"/>
      <c r="O104" s="3"/>
    </row>
    <row r="105" spans="1:15" ht="15" customHeight="1" x14ac:dyDescent="0.25">
      <c r="A105" s="407"/>
      <c r="B105" s="439"/>
      <c r="C105" s="439"/>
      <c r="D105" s="439"/>
      <c r="E105" s="75" t="s">
        <v>56</v>
      </c>
      <c r="F105" s="150">
        <v>417</v>
      </c>
      <c r="G105" s="81">
        <v>180</v>
      </c>
      <c r="H105" s="81">
        <v>180</v>
      </c>
      <c r="I105" s="81">
        <v>180</v>
      </c>
      <c r="J105" s="81">
        <v>180</v>
      </c>
      <c r="K105" s="81">
        <v>180</v>
      </c>
      <c r="L105" s="81">
        <v>180</v>
      </c>
      <c r="M105" s="3"/>
      <c r="N105" s="3"/>
      <c r="O105" s="3"/>
    </row>
    <row r="106" spans="1:15" ht="15" customHeight="1" x14ac:dyDescent="0.25">
      <c r="A106" s="437"/>
      <c r="B106" s="440"/>
      <c r="C106" s="440"/>
      <c r="D106" s="440"/>
      <c r="E106" s="75" t="s">
        <v>38</v>
      </c>
      <c r="F106" s="150">
        <v>425</v>
      </c>
      <c r="G106" s="81">
        <v>3</v>
      </c>
      <c r="H106" s="81">
        <v>3</v>
      </c>
      <c r="I106" s="81">
        <v>3</v>
      </c>
      <c r="J106" s="81">
        <v>3</v>
      </c>
      <c r="K106" s="81">
        <v>3</v>
      </c>
      <c r="L106" s="81">
        <v>3</v>
      </c>
      <c r="M106" s="3"/>
      <c r="N106" s="3"/>
      <c r="O106" s="3"/>
    </row>
    <row r="107" spans="1:15" ht="15.75" x14ac:dyDescent="0.25">
      <c r="A107" s="88" t="s">
        <v>67</v>
      </c>
      <c r="B107" s="89">
        <v>120</v>
      </c>
      <c r="C107" s="89">
        <v>120</v>
      </c>
      <c r="D107" s="89">
        <v>120</v>
      </c>
      <c r="E107" s="75" t="s">
        <v>51</v>
      </c>
      <c r="F107" s="150">
        <v>751</v>
      </c>
      <c r="G107" s="81">
        <v>150</v>
      </c>
      <c r="H107" s="81">
        <v>150</v>
      </c>
      <c r="I107" s="81">
        <v>150</v>
      </c>
      <c r="J107" s="81">
        <v>120</v>
      </c>
      <c r="K107" s="81">
        <v>120</v>
      </c>
      <c r="L107" s="81">
        <v>120</v>
      </c>
      <c r="M107" s="3"/>
      <c r="N107" s="3"/>
      <c r="O107" s="3"/>
    </row>
    <row r="108" spans="1:15" ht="30" x14ac:dyDescent="0.25">
      <c r="A108" s="90" t="s">
        <v>110</v>
      </c>
      <c r="B108" s="91">
        <v>30</v>
      </c>
      <c r="C108" s="91">
        <v>50</v>
      </c>
      <c r="D108" s="91">
        <v>50</v>
      </c>
      <c r="E108" s="92" t="s">
        <v>110</v>
      </c>
      <c r="F108" s="91">
        <v>550</v>
      </c>
      <c r="G108" s="82">
        <v>30</v>
      </c>
      <c r="H108" s="82">
        <v>50</v>
      </c>
      <c r="I108" s="82">
        <v>50</v>
      </c>
      <c r="J108" s="82">
        <v>30</v>
      </c>
      <c r="K108" s="82">
        <v>50</v>
      </c>
      <c r="L108" s="82">
        <v>50</v>
      </c>
      <c r="M108" s="3"/>
      <c r="N108" s="3"/>
      <c r="O108" s="3"/>
    </row>
    <row r="109" spans="1:15" ht="15.75" thickBot="1" x14ac:dyDescent="0.3">
      <c r="A109" s="458"/>
      <c r="B109" s="459"/>
      <c r="C109" s="459"/>
      <c r="D109" s="459"/>
      <c r="E109" s="459"/>
      <c r="F109" s="459"/>
      <c r="G109" s="459"/>
      <c r="H109" s="459"/>
      <c r="I109" s="459"/>
      <c r="J109" s="459"/>
      <c r="K109" s="459"/>
      <c r="L109" s="459"/>
      <c r="M109" s="3"/>
      <c r="N109" s="3"/>
      <c r="O109" s="3"/>
    </row>
    <row r="110" spans="1:15" ht="15.75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3"/>
      <c r="N110" s="3"/>
      <c r="O110" s="3"/>
    </row>
    <row r="111" spans="1:15" x14ac:dyDescent="0.25">
      <c r="A111" s="164"/>
      <c r="B111" s="164"/>
      <c r="C111" s="164"/>
      <c r="D111" s="164"/>
      <c r="E111" s="164"/>
      <c r="F111" s="164"/>
      <c r="G111" s="164"/>
      <c r="H111" s="164"/>
      <c r="I111" s="164"/>
      <c r="J111" s="164"/>
      <c r="K111" s="164"/>
      <c r="L111" s="164"/>
      <c r="M111" s="3"/>
      <c r="N111" s="3"/>
      <c r="O111" s="3"/>
    </row>
    <row r="112" spans="1:15" x14ac:dyDescent="0.25">
      <c r="A112" s="164"/>
      <c r="B112" s="164"/>
      <c r="C112" s="164"/>
      <c r="D112" s="164"/>
      <c r="E112" s="164"/>
      <c r="F112" s="164"/>
      <c r="G112" s="164"/>
      <c r="H112" s="164"/>
      <c r="I112" s="164"/>
      <c r="J112" s="164"/>
      <c r="K112" s="164"/>
      <c r="L112" s="164"/>
      <c r="M112" s="3"/>
      <c r="N112" s="3"/>
      <c r="O112" s="3"/>
    </row>
    <row r="113" spans="1:15" x14ac:dyDescent="0.25">
      <c r="A113" s="164"/>
      <c r="B113" s="164"/>
      <c r="C113" s="164"/>
      <c r="D113" s="164"/>
      <c r="E113" s="164"/>
      <c r="F113" s="164"/>
      <c r="G113" s="164"/>
      <c r="H113" s="164"/>
      <c r="I113" s="164"/>
      <c r="J113" s="164"/>
      <c r="K113" s="164"/>
      <c r="L113" s="164"/>
      <c r="M113" s="3"/>
      <c r="N113" s="3"/>
      <c r="O113" s="3"/>
    </row>
    <row r="114" spans="1:15" x14ac:dyDescent="0.25">
      <c r="A114" s="164"/>
      <c r="B114" s="164"/>
      <c r="C114" s="164"/>
      <c r="D114" s="164"/>
      <c r="E114" s="164"/>
      <c r="F114" s="164"/>
      <c r="G114" s="164"/>
      <c r="H114" s="164"/>
      <c r="I114" s="164"/>
      <c r="J114" s="164"/>
      <c r="K114" s="164"/>
      <c r="L114" s="164"/>
      <c r="M114" s="3"/>
      <c r="N114" s="3"/>
      <c r="O114" s="3"/>
    </row>
    <row r="115" spans="1:15" x14ac:dyDescent="0.25">
      <c r="A115" s="164"/>
      <c r="B115" s="164"/>
      <c r="C115" s="164"/>
      <c r="D115" s="164"/>
      <c r="E115" s="164"/>
      <c r="F115" s="164"/>
      <c r="G115" s="164"/>
      <c r="H115" s="164"/>
      <c r="I115" s="164"/>
      <c r="J115" s="164"/>
      <c r="K115" s="164"/>
      <c r="L115" s="164"/>
    </row>
  </sheetData>
  <mergeCells count="86">
    <mergeCell ref="B22:B24"/>
    <mergeCell ref="C22:C24"/>
    <mergeCell ref="D22:D24"/>
    <mergeCell ref="A10:A13"/>
    <mergeCell ref="B10:B13"/>
    <mergeCell ref="C10:C13"/>
    <mergeCell ref="D10:D13"/>
    <mergeCell ref="A74:A79"/>
    <mergeCell ref="B74:B79"/>
    <mergeCell ref="C74:C79"/>
    <mergeCell ref="D74:D79"/>
    <mergeCell ref="A14:A21"/>
    <mergeCell ref="B14:B21"/>
    <mergeCell ref="C14:C21"/>
    <mergeCell ref="D14:D21"/>
    <mergeCell ref="B37:B41"/>
    <mergeCell ref="C37:C41"/>
    <mergeCell ref="D37:D41"/>
    <mergeCell ref="A22:A24"/>
    <mergeCell ref="A37:A41"/>
    <mergeCell ref="A95:A103"/>
    <mergeCell ref="A109:L109"/>
    <mergeCell ref="A93:L93"/>
    <mergeCell ref="A47:L47"/>
    <mergeCell ref="A46:L46"/>
    <mergeCell ref="A90:A91"/>
    <mergeCell ref="B90:B91"/>
    <mergeCell ref="C90:C91"/>
    <mergeCell ref="D90:D91"/>
    <mergeCell ref="A84:A88"/>
    <mergeCell ref="B84:B88"/>
    <mergeCell ref="C84:C88"/>
    <mergeCell ref="D84:D88"/>
    <mergeCell ref="B95:B103"/>
    <mergeCell ref="C95:C103"/>
    <mergeCell ref="D95:D103"/>
    <mergeCell ref="A8:L8"/>
    <mergeCell ref="A9:L9"/>
    <mergeCell ref="B69:B70"/>
    <mergeCell ref="C69:C70"/>
    <mergeCell ref="D69:D70"/>
    <mergeCell ref="C34:C36"/>
    <mergeCell ref="D34:D36"/>
    <mergeCell ref="A28:A33"/>
    <mergeCell ref="A34:A36"/>
    <mergeCell ref="B34:B36"/>
    <mergeCell ref="A48:A51"/>
    <mergeCell ref="A58:A68"/>
    <mergeCell ref="B58:B68"/>
    <mergeCell ref="A104:A106"/>
    <mergeCell ref="B104:B106"/>
    <mergeCell ref="C104:C106"/>
    <mergeCell ref="D104:D106"/>
    <mergeCell ref="A2:L2"/>
    <mergeCell ref="A6:A7"/>
    <mergeCell ref="B6:D6"/>
    <mergeCell ref="E6:E7"/>
    <mergeCell ref="F6:F7"/>
    <mergeCell ref="G6:I6"/>
    <mergeCell ref="J6:L6"/>
    <mergeCell ref="A26:L26"/>
    <mergeCell ref="A27:L27"/>
    <mergeCell ref="A52:A57"/>
    <mergeCell ref="B52:B57"/>
    <mergeCell ref="C52:C57"/>
    <mergeCell ref="B28:B33"/>
    <mergeCell ref="C28:C33"/>
    <mergeCell ref="D28:D33"/>
    <mergeCell ref="C48:C51"/>
    <mergeCell ref="D48:D51"/>
    <mergeCell ref="A94:L94"/>
    <mergeCell ref="A43:A44"/>
    <mergeCell ref="B43:B44"/>
    <mergeCell ref="C43:C44"/>
    <mergeCell ref="D43:D44"/>
    <mergeCell ref="A73:L73"/>
    <mergeCell ref="A72:L72"/>
    <mergeCell ref="B48:B51"/>
    <mergeCell ref="A69:A70"/>
    <mergeCell ref="A80:A83"/>
    <mergeCell ref="B80:B83"/>
    <mergeCell ref="C80:C83"/>
    <mergeCell ref="D80:D83"/>
    <mergeCell ref="D52:D57"/>
    <mergeCell ref="C58:C68"/>
    <mergeCell ref="D58:D68"/>
  </mergeCells>
  <pageMargins left="0.23622047244094491" right="0.23622047244094491" top="0.74803149606299213" bottom="0.74803149606299213" header="0.31496062992125984" footer="0.31496062992125984"/>
  <pageSetup paperSize="9" scale="9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14"/>
  <sheetViews>
    <sheetView view="pageBreakPreview" zoomScale="98" zoomScaleNormal="98" zoomScaleSheetLayoutView="98" workbookViewId="0">
      <selection activeCell="G13" sqref="G13"/>
    </sheetView>
  </sheetViews>
  <sheetFormatPr defaultRowHeight="15" x14ac:dyDescent="0.25"/>
  <cols>
    <col min="1" max="1" width="24.28515625" customWidth="1"/>
    <col min="5" max="5" width="27.140625" customWidth="1"/>
    <col min="6" max="6" width="10.42578125" bestFit="1" customWidth="1"/>
    <col min="7" max="7" width="10.5703125" customWidth="1"/>
    <col min="8" max="8" width="10.140625" customWidth="1"/>
    <col min="9" max="9" width="10.5703125" customWidth="1"/>
    <col min="10" max="10" width="10.28515625" customWidth="1"/>
    <col min="11" max="11" width="10.140625" customWidth="1"/>
    <col min="12" max="12" width="9.7109375" customWidth="1"/>
  </cols>
  <sheetData>
    <row r="1" spans="1:15" ht="15.75" x14ac:dyDescent="0.25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2"/>
      <c r="N1" s="12"/>
      <c r="O1" s="3"/>
    </row>
    <row r="2" spans="1:15" x14ac:dyDescent="0.25">
      <c r="A2" s="479"/>
      <c r="B2" s="479"/>
      <c r="C2" s="479"/>
      <c r="D2" s="479"/>
      <c r="E2" s="479"/>
      <c r="F2" s="479"/>
      <c r="G2" s="479"/>
      <c r="H2" s="479"/>
      <c r="I2" s="479"/>
      <c r="J2" s="479"/>
      <c r="K2" s="479"/>
      <c r="L2" s="479"/>
      <c r="M2" s="3"/>
      <c r="N2" s="3"/>
      <c r="O2" s="3"/>
    </row>
    <row r="3" spans="1:15" x14ac:dyDescent="0.25">
      <c r="A3" s="79"/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3"/>
      <c r="N3" s="3"/>
      <c r="O3" s="3"/>
    </row>
    <row r="4" spans="1:15" x14ac:dyDescent="0.25">
      <c r="A4" s="80" t="s">
        <v>29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3"/>
      <c r="N4" s="3"/>
      <c r="O4" s="3"/>
    </row>
    <row r="5" spans="1:15" ht="15.75" thickBot="1" x14ac:dyDescent="0.3">
      <c r="A5" s="80"/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3"/>
      <c r="N5" s="3"/>
      <c r="O5" s="3"/>
    </row>
    <row r="6" spans="1:15" ht="27.75" customHeight="1" x14ac:dyDescent="0.25">
      <c r="A6" s="441" t="s">
        <v>0</v>
      </c>
      <c r="B6" s="443" t="s">
        <v>1</v>
      </c>
      <c r="C6" s="443"/>
      <c r="D6" s="443"/>
      <c r="E6" s="443" t="s">
        <v>2</v>
      </c>
      <c r="F6" s="446" t="s">
        <v>3</v>
      </c>
      <c r="G6" s="443" t="s">
        <v>4</v>
      </c>
      <c r="H6" s="443"/>
      <c r="I6" s="443"/>
      <c r="J6" s="443" t="s">
        <v>5</v>
      </c>
      <c r="K6" s="443"/>
      <c r="L6" s="443"/>
      <c r="M6" s="3"/>
      <c r="N6" s="3"/>
      <c r="O6" s="3"/>
    </row>
    <row r="7" spans="1:15" ht="29.25" thickBot="1" x14ac:dyDescent="0.3">
      <c r="A7" s="480"/>
      <c r="B7" s="156" t="s">
        <v>13</v>
      </c>
      <c r="C7" s="156" t="s">
        <v>7</v>
      </c>
      <c r="D7" s="156" t="s">
        <v>8</v>
      </c>
      <c r="E7" s="452"/>
      <c r="F7" s="481"/>
      <c r="G7" s="156" t="s">
        <v>13</v>
      </c>
      <c r="H7" s="156" t="s">
        <v>7</v>
      </c>
      <c r="I7" s="156" t="s">
        <v>8</v>
      </c>
      <c r="J7" s="156" t="s">
        <v>13</v>
      </c>
      <c r="K7" s="156" t="s">
        <v>7</v>
      </c>
      <c r="L7" s="156" t="s">
        <v>8</v>
      </c>
      <c r="M7" s="3"/>
      <c r="N7" s="3"/>
      <c r="O7" s="3"/>
    </row>
    <row r="8" spans="1:15" x14ac:dyDescent="0.25">
      <c r="A8" s="483" t="s">
        <v>87</v>
      </c>
      <c r="B8" s="484"/>
      <c r="C8" s="484"/>
      <c r="D8" s="484"/>
      <c r="E8" s="484"/>
      <c r="F8" s="484"/>
      <c r="G8" s="484"/>
      <c r="H8" s="484"/>
      <c r="I8" s="484"/>
      <c r="J8" s="484"/>
      <c r="K8" s="484"/>
      <c r="L8" s="484"/>
      <c r="M8" s="3"/>
      <c r="N8" s="3"/>
      <c r="O8" s="3"/>
    </row>
    <row r="9" spans="1:15" ht="18.75" customHeight="1" thickBot="1" x14ac:dyDescent="0.3">
      <c r="A9" s="472" t="s">
        <v>9</v>
      </c>
      <c r="B9" s="473"/>
      <c r="C9" s="473"/>
      <c r="D9" s="473"/>
      <c r="E9" s="473"/>
      <c r="F9" s="473"/>
      <c r="G9" s="473"/>
      <c r="H9" s="473"/>
      <c r="I9" s="473"/>
      <c r="J9" s="473"/>
      <c r="K9" s="473"/>
      <c r="L9" s="473"/>
      <c r="M9" s="3"/>
      <c r="N9" s="3"/>
      <c r="O9" s="3"/>
    </row>
    <row r="10" spans="1:15" ht="18.75" customHeight="1" x14ac:dyDescent="0.25">
      <c r="A10" s="467" t="s">
        <v>82</v>
      </c>
      <c r="B10" s="408" t="s">
        <v>24</v>
      </c>
      <c r="C10" s="408" t="s">
        <v>25</v>
      </c>
      <c r="D10" s="408" t="s">
        <v>26</v>
      </c>
      <c r="E10" s="121" t="s">
        <v>80</v>
      </c>
      <c r="F10" s="160">
        <v>219</v>
      </c>
      <c r="G10" s="94">
        <v>35</v>
      </c>
      <c r="H10" s="94">
        <v>46</v>
      </c>
      <c r="I10" s="94">
        <v>57</v>
      </c>
      <c r="J10" s="94">
        <v>28</v>
      </c>
      <c r="K10" s="94">
        <v>38</v>
      </c>
      <c r="L10" s="94">
        <v>48</v>
      </c>
      <c r="M10" s="3"/>
      <c r="N10" s="3"/>
      <c r="O10" s="3"/>
    </row>
    <row r="11" spans="1:15" ht="18.75" customHeight="1" x14ac:dyDescent="0.25">
      <c r="A11" s="377"/>
      <c r="B11" s="409"/>
      <c r="C11" s="409"/>
      <c r="D11" s="409"/>
      <c r="E11" s="74" t="s">
        <v>93</v>
      </c>
      <c r="F11" s="150">
        <v>647</v>
      </c>
      <c r="G11" s="81">
        <v>34</v>
      </c>
      <c r="H11" s="81">
        <v>44</v>
      </c>
      <c r="I11" s="81">
        <v>54</v>
      </c>
      <c r="J11" s="81">
        <v>32</v>
      </c>
      <c r="K11" s="81">
        <v>42</v>
      </c>
      <c r="L11" s="81">
        <v>52</v>
      </c>
      <c r="M11" s="3"/>
      <c r="N11" s="3"/>
      <c r="O11" s="3"/>
    </row>
    <row r="12" spans="1:15" ht="16.5" customHeight="1" x14ac:dyDescent="0.25">
      <c r="A12" s="407" t="s">
        <v>119</v>
      </c>
      <c r="B12" s="415" t="s">
        <v>46</v>
      </c>
      <c r="C12" s="415" t="s">
        <v>47</v>
      </c>
      <c r="D12" s="415" t="s">
        <v>48</v>
      </c>
      <c r="E12" s="127" t="s">
        <v>53</v>
      </c>
      <c r="F12" s="152">
        <v>1900</v>
      </c>
      <c r="G12" s="118">
        <v>85</v>
      </c>
      <c r="H12" s="118">
        <v>98</v>
      </c>
      <c r="I12" s="118">
        <v>105</v>
      </c>
      <c r="J12" s="118">
        <v>79</v>
      </c>
      <c r="K12" s="118">
        <v>83</v>
      </c>
      <c r="L12" s="118">
        <v>99</v>
      </c>
      <c r="M12" s="3"/>
      <c r="N12" s="3"/>
      <c r="O12" s="3"/>
    </row>
    <row r="13" spans="1:15" x14ac:dyDescent="0.25">
      <c r="A13" s="407"/>
      <c r="B13" s="415"/>
      <c r="C13" s="415"/>
      <c r="D13" s="415"/>
      <c r="E13" s="74" t="s">
        <v>52</v>
      </c>
      <c r="F13" s="150">
        <v>632</v>
      </c>
      <c r="G13" s="81">
        <v>45</v>
      </c>
      <c r="H13" s="81">
        <v>50</v>
      </c>
      <c r="I13" s="81">
        <v>55</v>
      </c>
      <c r="J13" s="81">
        <v>45</v>
      </c>
      <c r="K13" s="81">
        <v>50</v>
      </c>
      <c r="L13" s="81">
        <v>55</v>
      </c>
      <c r="M13" s="3"/>
      <c r="N13" s="3"/>
      <c r="O13" s="3"/>
    </row>
    <row r="14" spans="1:15" x14ac:dyDescent="0.25">
      <c r="A14" s="407"/>
      <c r="B14" s="415"/>
      <c r="C14" s="415"/>
      <c r="D14" s="415"/>
      <c r="E14" s="74" t="s">
        <v>12</v>
      </c>
      <c r="F14" s="150">
        <v>791</v>
      </c>
      <c r="G14" s="81">
        <v>5</v>
      </c>
      <c r="H14" s="81">
        <v>5</v>
      </c>
      <c r="I14" s="81">
        <v>7</v>
      </c>
      <c r="J14" s="81">
        <v>5</v>
      </c>
      <c r="K14" s="81">
        <v>45</v>
      </c>
      <c r="L14" s="81">
        <v>7</v>
      </c>
      <c r="M14" s="3"/>
      <c r="N14" s="3"/>
      <c r="O14" s="3"/>
    </row>
    <row r="15" spans="1:15" x14ac:dyDescent="0.25">
      <c r="A15" s="407"/>
      <c r="B15" s="415"/>
      <c r="C15" s="415"/>
      <c r="D15" s="415"/>
      <c r="E15" s="74" t="s">
        <v>10</v>
      </c>
      <c r="F15" s="150">
        <v>219</v>
      </c>
      <c r="G15" s="81">
        <v>30</v>
      </c>
      <c r="H15" s="81">
        <v>34</v>
      </c>
      <c r="I15" s="81">
        <v>40</v>
      </c>
      <c r="J15" s="81">
        <v>26</v>
      </c>
      <c r="K15" s="81">
        <v>29</v>
      </c>
      <c r="L15" s="81">
        <v>33</v>
      </c>
      <c r="M15" s="3"/>
      <c r="N15" s="3"/>
      <c r="O15" s="3"/>
    </row>
    <row r="16" spans="1:15" x14ac:dyDescent="0.25">
      <c r="A16" s="407"/>
      <c r="B16" s="415"/>
      <c r="C16" s="415"/>
      <c r="D16" s="415"/>
      <c r="E16" s="74" t="s">
        <v>11</v>
      </c>
      <c r="F16" s="150">
        <v>204</v>
      </c>
      <c r="G16" s="81">
        <v>17</v>
      </c>
      <c r="H16" s="81">
        <v>20</v>
      </c>
      <c r="I16" s="81">
        <v>25</v>
      </c>
      <c r="J16" s="81">
        <v>12</v>
      </c>
      <c r="K16" s="81">
        <v>17</v>
      </c>
      <c r="L16" s="81">
        <v>21</v>
      </c>
      <c r="M16" s="3"/>
      <c r="N16" s="3"/>
      <c r="O16" s="3"/>
    </row>
    <row r="17" spans="1:15" ht="15.75" x14ac:dyDescent="0.25">
      <c r="A17" s="437"/>
      <c r="B17" s="416"/>
      <c r="C17" s="416"/>
      <c r="D17" s="416"/>
      <c r="E17" s="75" t="s">
        <v>28</v>
      </c>
      <c r="F17" s="150">
        <v>80</v>
      </c>
      <c r="G17" s="83">
        <v>0.1</v>
      </c>
      <c r="H17" s="83">
        <v>0.2</v>
      </c>
      <c r="I17" s="83">
        <v>0.3</v>
      </c>
      <c r="J17" s="83">
        <v>0.1</v>
      </c>
      <c r="K17" s="83">
        <v>0.2</v>
      </c>
      <c r="L17" s="83">
        <v>0.3</v>
      </c>
      <c r="M17" s="3"/>
      <c r="N17" s="3"/>
      <c r="O17" s="3"/>
    </row>
    <row r="18" spans="1:15" ht="15.75" customHeight="1" x14ac:dyDescent="0.25">
      <c r="A18" s="406" t="s">
        <v>54</v>
      </c>
      <c r="B18" s="453">
        <v>200</v>
      </c>
      <c r="C18" s="453">
        <v>200</v>
      </c>
      <c r="D18" s="453">
        <v>200</v>
      </c>
      <c r="E18" s="75" t="s">
        <v>55</v>
      </c>
      <c r="F18" s="150">
        <v>3700.96</v>
      </c>
      <c r="G18" s="81">
        <v>7</v>
      </c>
      <c r="H18" s="81">
        <v>7</v>
      </c>
      <c r="I18" s="81">
        <v>7</v>
      </c>
      <c r="J18" s="81">
        <v>7</v>
      </c>
      <c r="K18" s="81">
        <v>7</v>
      </c>
      <c r="L18" s="81">
        <v>7</v>
      </c>
      <c r="M18" s="3"/>
      <c r="N18" s="3"/>
      <c r="O18" s="3"/>
    </row>
    <row r="19" spans="1:15" ht="15.75" x14ac:dyDescent="0.25">
      <c r="A19" s="437"/>
      <c r="B19" s="440"/>
      <c r="C19" s="440"/>
      <c r="D19" s="440"/>
      <c r="E19" s="75" t="s">
        <v>56</v>
      </c>
      <c r="F19" s="150">
        <v>417</v>
      </c>
      <c r="G19" s="81">
        <v>180</v>
      </c>
      <c r="H19" s="81">
        <v>180</v>
      </c>
      <c r="I19" s="81">
        <v>180</v>
      </c>
      <c r="J19" s="81">
        <v>180</v>
      </c>
      <c r="K19" s="81">
        <v>180</v>
      </c>
      <c r="L19" s="81">
        <v>180</v>
      </c>
      <c r="M19" s="3"/>
      <c r="N19" s="3"/>
      <c r="O19" s="3"/>
    </row>
    <row r="20" spans="1:15" ht="15.75" customHeight="1" x14ac:dyDescent="0.25">
      <c r="A20" s="377"/>
      <c r="B20" s="429"/>
      <c r="C20" s="429"/>
      <c r="D20" s="429"/>
      <c r="E20" s="75" t="s">
        <v>38</v>
      </c>
      <c r="F20" s="150">
        <v>425</v>
      </c>
      <c r="G20" s="81">
        <v>3</v>
      </c>
      <c r="H20" s="81">
        <v>3</v>
      </c>
      <c r="I20" s="81">
        <v>3</v>
      </c>
      <c r="J20" s="81">
        <v>3</v>
      </c>
      <c r="K20" s="81">
        <v>3</v>
      </c>
      <c r="L20" s="81">
        <v>3</v>
      </c>
      <c r="M20" s="3"/>
      <c r="N20" s="3"/>
      <c r="O20" s="3"/>
    </row>
    <row r="21" spans="1:15" ht="15.75" x14ac:dyDescent="0.25">
      <c r="A21" s="88" t="s">
        <v>67</v>
      </c>
      <c r="B21" s="89">
        <v>120</v>
      </c>
      <c r="C21" s="89">
        <v>120</v>
      </c>
      <c r="D21" s="89">
        <v>120</v>
      </c>
      <c r="E21" s="75" t="s">
        <v>51</v>
      </c>
      <c r="F21" s="150">
        <v>751</v>
      </c>
      <c r="G21" s="81">
        <v>150</v>
      </c>
      <c r="H21" s="81">
        <v>150</v>
      </c>
      <c r="I21" s="81">
        <v>150</v>
      </c>
      <c r="J21" s="81">
        <v>120</v>
      </c>
      <c r="K21" s="81">
        <v>120</v>
      </c>
      <c r="L21" s="81">
        <v>120</v>
      </c>
      <c r="M21" s="3"/>
      <c r="N21" s="3"/>
      <c r="O21" s="3"/>
    </row>
    <row r="22" spans="1:15" ht="30.75" thickBot="1" x14ac:dyDescent="0.3">
      <c r="A22" s="101" t="s">
        <v>110</v>
      </c>
      <c r="B22" s="102">
        <v>30</v>
      </c>
      <c r="C22" s="102">
        <v>50</v>
      </c>
      <c r="D22" s="102">
        <v>50</v>
      </c>
      <c r="E22" s="103" t="s">
        <v>110</v>
      </c>
      <c r="F22" s="132">
        <v>550</v>
      </c>
      <c r="G22" s="133">
        <v>30</v>
      </c>
      <c r="H22" s="133">
        <v>50</v>
      </c>
      <c r="I22" s="133">
        <v>50</v>
      </c>
      <c r="J22" s="133">
        <v>30</v>
      </c>
      <c r="K22" s="133">
        <v>50</v>
      </c>
      <c r="L22" s="133">
        <v>50</v>
      </c>
      <c r="M22" s="3"/>
      <c r="N22" s="3"/>
      <c r="O22" s="3"/>
    </row>
    <row r="23" spans="1:15" ht="15.75" thickBot="1" x14ac:dyDescent="0.3">
      <c r="A23" s="471"/>
      <c r="B23" s="463"/>
      <c r="C23" s="463"/>
      <c r="D23" s="463"/>
      <c r="E23" s="463"/>
      <c r="F23" s="463"/>
      <c r="G23" s="463"/>
      <c r="H23" s="463"/>
      <c r="I23" s="463"/>
      <c r="J23" s="463"/>
      <c r="K23" s="463"/>
      <c r="L23" s="463"/>
      <c r="M23" s="3"/>
      <c r="N23" s="3"/>
      <c r="O23" s="3"/>
    </row>
    <row r="24" spans="1:15" ht="15.75" thickBot="1" x14ac:dyDescent="0.3">
      <c r="A24" s="472" t="s">
        <v>49</v>
      </c>
      <c r="B24" s="473"/>
      <c r="C24" s="473"/>
      <c r="D24" s="473"/>
      <c r="E24" s="473"/>
      <c r="F24" s="473"/>
      <c r="G24" s="473"/>
      <c r="H24" s="473"/>
      <c r="I24" s="473"/>
      <c r="J24" s="473"/>
      <c r="K24" s="473"/>
      <c r="L24" s="473"/>
      <c r="M24" s="3"/>
      <c r="N24" s="3"/>
      <c r="O24" s="3"/>
    </row>
    <row r="25" spans="1:15" x14ac:dyDescent="0.25">
      <c r="A25" s="467" t="s">
        <v>90</v>
      </c>
      <c r="B25" s="482">
        <v>200</v>
      </c>
      <c r="C25" s="482">
        <v>220</v>
      </c>
      <c r="D25" s="482">
        <v>250</v>
      </c>
      <c r="E25" s="93" t="s">
        <v>155</v>
      </c>
      <c r="F25" s="160">
        <v>5000</v>
      </c>
      <c r="G25" s="94">
        <v>76</v>
      </c>
      <c r="H25" s="94">
        <v>85</v>
      </c>
      <c r="I25" s="94">
        <v>95</v>
      </c>
      <c r="J25" s="94">
        <v>70</v>
      </c>
      <c r="K25" s="94">
        <v>80</v>
      </c>
      <c r="L25" s="94">
        <v>90</v>
      </c>
      <c r="M25" s="3"/>
      <c r="N25" s="3"/>
      <c r="O25" s="3"/>
    </row>
    <row r="26" spans="1:15" x14ac:dyDescent="0.25">
      <c r="A26" s="377"/>
      <c r="B26" s="429"/>
      <c r="C26" s="429"/>
      <c r="D26" s="429"/>
      <c r="E26" s="86" t="s">
        <v>14</v>
      </c>
      <c r="F26" s="150">
        <v>4560</v>
      </c>
      <c r="G26" s="81">
        <v>3</v>
      </c>
      <c r="H26" s="81">
        <v>3</v>
      </c>
      <c r="I26" s="81">
        <v>5</v>
      </c>
      <c r="J26" s="81">
        <v>3</v>
      </c>
      <c r="K26" s="81">
        <v>3</v>
      </c>
      <c r="L26" s="81">
        <v>5</v>
      </c>
      <c r="M26" s="3"/>
      <c r="N26" s="3"/>
      <c r="O26" s="3"/>
    </row>
    <row r="27" spans="1:15" x14ac:dyDescent="0.25">
      <c r="A27" s="377"/>
      <c r="B27" s="429"/>
      <c r="C27" s="429"/>
      <c r="D27" s="429"/>
      <c r="E27" s="86" t="s">
        <v>60</v>
      </c>
      <c r="F27" s="150">
        <v>212</v>
      </c>
      <c r="G27" s="81">
        <v>160</v>
      </c>
      <c r="H27" s="81">
        <v>170</v>
      </c>
      <c r="I27" s="81">
        <v>200</v>
      </c>
      <c r="J27" s="81">
        <v>112</v>
      </c>
      <c r="K27" s="81">
        <v>125</v>
      </c>
      <c r="L27" s="81">
        <v>140</v>
      </c>
      <c r="M27" s="3"/>
      <c r="N27" s="3"/>
      <c r="O27" s="3"/>
    </row>
    <row r="28" spans="1:15" x14ac:dyDescent="0.25">
      <c r="A28" s="377"/>
      <c r="B28" s="429"/>
      <c r="C28" s="429"/>
      <c r="D28" s="429"/>
      <c r="E28" s="86" t="s">
        <v>52</v>
      </c>
      <c r="F28" s="150">
        <v>632</v>
      </c>
      <c r="G28" s="81">
        <v>8</v>
      </c>
      <c r="H28" s="81">
        <v>10</v>
      </c>
      <c r="I28" s="81">
        <v>10</v>
      </c>
      <c r="J28" s="81">
        <v>8</v>
      </c>
      <c r="K28" s="81">
        <v>10</v>
      </c>
      <c r="L28" s="81">
        <v>10</v>
      </c>
      <c r="M28" s="3"/>
      <c r="N28" s="3"/>
      <c r="O28" s="3"/>
    </row>
    <row r="29" spans="1:15" x14ac:dyDescent="0.25">
      <c r="A29" s="377"/>
      <c r="B29" s="429"/>
      <c r="C29" s="429"/>
      <c r="D29" s="429"/>
      <c r="E29" s="86" t="s">
        <v>91</v>
      </c>
      <c r="F29" s="150">
        <v>222</v>
      </c>
      <c r="G29" s="81">
        <v>3</v>
      </c>
      <c r="H29" s="81">
        <v>3</v>
      </c>
      <c r="I29" s="81">
        <v>5</v>
      </c>
      <c r="J29" s="81">
        <v>3</v>
      </c>
      <c r="K29" s="81">
        <v>3</v>
      </c>
      <c r="L29" s="81">
        <v>5</v>
      </c>
      <c r="M29" s="3"/>
      <c r="N29" s="3"/>
      <c r="O29" s="3"/>
    </row>
    <row r="30" spans="1:15" x14ac:dyDescent="0.25">
      <c r="A30" s="377"/>
      <c r="B30" s="429"/>
      <c r="C30" s="429"/>
      <c r="D30" s="429"/>
      <c r="E30" s="86" t="s">
        <v>77</v>
      </c>
      <c r="F30" s="150">
        <v>2103</v>
      </c>
      <c r="G30" s="81">
        <v>5</v>
      </c>
      <c r="H30" s="81">
        <v>10</v>
      </c>
      <c r="I30" s="81">
        <v>10</v>
      </c>
      <c r="J30" s="81">
        <v>5</v>
      </c>
      <c r="K30" s="81">
        <v>10</v>
      </c>
      <c r="L30" s="81">
        <v>10</v>
      </c>
      <c r="M30" s="3"/>
      <c r="N30" s="3"/>
      <c r="O30" s="3"/>
    </row>
    <row r="31" spans="1:15" x14ac:dyDescent="0.25">
      <c r="A31" s="377"/>
      <c r="B31" s="429"/>
      <c r="C31" s="429"/>
      <c r="D31" s="429"/>
      <c r="E31" s="74" t="s">
        <v>34</v>
      </c>
      <c r="F31" s="150">
        <v>204</v>
      </c>
      <c r="G31" s="149">
        <v>10</v>
      </c>
      <c r="H31" s="149">
        <v>12</v>
      </c>
      <c r="I31" s="83">
        <v>12</v>
      </c>
      <c r="J31" s="149">
        <v>9</v>
      </c>
      <c r="K31" s="149">
        <v>11</v>
      </c>
      <c r="L31" s="83">
        <v>11</v>
      </c>
      <c r="M31" s="3"/>
      <c r="N31" s="3"/>
      <c r="O31" s="3"/>
    </row>
    <row r="32" spans="1:15" x14ac:dyDescent="0.25">
      <c r="A32" s="377"/>
      <c r="B32" s="429"/>
      <c r="C32" s="429"/>
      <c r="D32" s="429"/>
      <c r="E32" s="119" t="s">
        <v>78</v>
      </c>
      <c r="F32" s="150">
        <v>1345</v>
      </c>
      <c r="G32" s="149">
        <v>3</v>
      </c>
      <c r="H32" s="149">
        <v>3</v>
      </c>
      <c r="I32" s="83">
        <v>3</v>
      </c>
      <c r="J32" s="149">
        <v>3</v>
      </c>
      <c r="K32" s="149">
        <v>3</v>
      </c>
      <c r="L32" s="83">
        <v>3</v>
      </c>
      <c r="M32" s="3"/>
      <c r="N32" s="3"/>
      <c r="O32" s="3"/>
    </row>
    <row r="33" spans="1:15" x14ac:dyDescent="0.25">
      <c r="A33" s="377"/>
      <c r="B33" s="429"/>
      <c r="C33" s="429"/>
      <c r="D33" s="429"/>
      <c r="E33" s="74" t="s">
        <v>10</v>
      </c>
      <c r="F33" s="150">
        <v>219</v>
      </c>
      <c r="G33" s="83">
        <v>25</v>
      </c>
      <c r="H33" s="83">
        <v>20</v>
      </c>
      <c r="I33" s="83">
        <v>30</v>
      </c>
      <c r="J33" s="83">
        <v>20</v>
      </c>
      <c r="K33" s="83">
        <v>17</v>
      </c>
      <c r="L33" s="83">
        <v>25</v>
      </c>
      <c r="M33" s="3"/>
      <c r="N33" s="3"/>
      <c r="O33" s="3"/>
    </row>
    <row r="34" spans="1:15" ht="15.75" x14ac:dyDescent="0.25">
      <c r="A34" s="377"/>
      <c r="B34" s="429"/>
      <c r="C34" s="429"/>
      <c r="D34" s="429"/>
      <c r="E34" s="75" t="s">
        <v>28</v>
      </c>
      <c r="F34" s="150">
        <v>80</v>
      </c>
      <c r="G34" s="83">
        <v>0.1</v>
      </c>
      <c r="H34" s="83">
        <v>0.2</v>
      </c>
      <c r="I34" s="83">
        <v>0.2</v>
      </c>
      <c r="J34" s="83">
        <v>0.1</v>
      </c>
      <c r="K34" s="83">
        <v>0.2</v>
      </c>
      <c r="L34" s="83">
        <v>0.2</v>
      </c>
      <c r="M34" s="3"/>
      <c r="N34" s="3"/>
      <c r="O34" s="3"/>
    </row>
    <row r="35" spans="1:15" ht="15.75" x14ac:dyDescent="0.25">
      <c r="A35" s="406" t="s">
        <v>94</v>
      </c>
      <c r="B35" s="453">
        <v>20</v>
      </c>
      <c r="C35" s="453">
        <v>20</v>
      </c>
      <c r="D35" s="453">
        <v>20</v>
      </c>
      <c r="E35" s="75" t="s">
        <v>77</v>
      </c>
      <c r="F35" s="150">
        <v>2103</v>
      </c>
      <c r="G35" s="83">
        <v>10</v>
      </c>
      <c r="H35" s="83">
        <v>10</v>
      </c>
      <c r="I35" s="83">
        <v>10</v>
      </c>
      <c r="J35" s="83">
        <v>10</v>
      </c>
      <c r="K35" s="83">
        <v>10</v>
      </c>
      <c r="L35" s="83">
        <v>10</v>
      </c>
      <c r="M35" s="3"/>
      <c r="N35" s="3"/>
      <c r="O35" s="3"/>
    </row>
    <row r="36" spans="1:15" ht="15.75" x14ac:dyDescent="0.25">
      <c r="A36" s="407"/>
      <c r="B36" s="439"/>
      <c r="C36" s="439"/>
      <c r="D36" s="439"/>
      <c r="E36" s="75" t="s">
        <v>76</v>
      </c>
      <c r="F36" s="150">
        <v>222</v>
      </c>
      <c r="G36" s="83">
        <v>2</v>
      </c>
      <c r="H36" s="83">
        <v>2</v>
      </c>
      <c r="I36" s="83">
        <v>2</v>
      </c>
      <c r="J36" s="83">
        <v>2</v>
      </c>
      <c r="K36" s="83">
        <v>2</v>
      </c>
      <c r="L36" s="83">
        <v>2</v>
      </c>
      <c r="M36" s="3"/>
      <c r="N36" s="3"/>
      <c r="O36" s="3"/>
    </row>
    <row r="37" spans="1:15" ht="15.75" x14ac:dyDescent="0.25">
      <c r="A37" s="407"/>
      <c r="B37" s="439"/>
      <c r="C37" s="439"/>
      <c r="D37" s="439"/>
      <c r="E37" s="120" t="s">
        <v>14</v>
      </c>
      <c r="F37" s="151">
        <v>4560</v>
      </c>
      <c r="G37" s="83">
        <v>2</v>
      </c>
      <c r="H37" s="83">
        <v>2</v>
      </c>
      <c r="I37" s="83">
        <v>2</v>
      </c>
      <c r="J37" s="83">
        <v>2</v>
      </c>
      <c r="K37" s="83">
        <v>2</v>
      </c>
      <c r="L37" s="83">
        <v>2</v>
      </c>
      <c r="M37" s="3"/>
      <c r="N37" s="3"/>
      <c r="O37" s="3"/>
    </row>
    <row r="38" spans="1:15" x14ac:dyDescent="0.25">
      <c r="A38" s="377" t="s">
        <v>36</v>
      </c>
      <c r="B38" s="438">
        <v>200</v>
      </c>
      <c r="C38" s="438">
        <v>200</v>
      </c>
      <c r="D38" s="438">
        <v>200</v>
      </c>
      <c r="E38" s="74" t="s">
        <v>37</v>
      </c>
      <c r="F38" s="150">
        <v>751</v>
      </c>
      <c r="G38" s="149">
        <v>143</v>
      </c>
      <c r="H38" s="149">
        <v>143</v>
      </c>
      <c r="I38" s="149">
        <v>143</v>
      </c>
      <c r="J38" s="149">
        <v>100</v>
      </c>
      <c r="K38" s="149">
        <v>100</v>
      </c>
      <c r="L38" s="149">
        <v>100</v>
      </c>
      <c r="M38" s="3"/>
      <c r="N38" s="3"/>
      <c r="O38" s="3"/>
    </row>
    <row r="39" spans="1:15" x14ac:dyDescent="0.25">
      <c r="A39" s="377"/>
      <c r="B39" s="438"/>
      <c r="C39" s="438"/>
      <c r="D39" s="438"/>
      <c r="E39" s="108" t="s">
        <v>38</v>
      </c>
      <c r="F39" s="150">
        <v>425</v>
      </c>
      <c r="G39" s="81">
        <v>3</v>
      </c>
      <c r="H39" s="81">
        <v>3</v>
      </c>
      <c r="I39" s="81">
        <v>3</v>
      </c>
      <c r="J39" s="81">
        <v>3</v>
      </c>
      <c r="K39" s="81">
        <v>3</v>
      </c>
      <c r="L39" s="81">
        <v>3</v>
      </c>
      <c r="M39" s="3"/>
      <c r="N39" s="3"/>
      <c r="O39" s="3"/>
    </row>
    <row r="40" spans="1:15" ht="30" x14ac:dyDescent="0.25">
      <c r="A40" s="90" t="s">
        <v>110</v>
      </c>
      <c r="B40" s="91">
        <v>30</v>
      </c>
      <c r="C40" s="91">
        <v>50</v>
      </c>
      <c r="D40" s="91">
        <v>50</v>
      </c>
      <c r="E40" s="92" t="s">
        <v>110</v>
      </c>
      <c r="F40" s="149">
        <v>550</v>
      </c>
      <c r="G40" s="81">
        <v>30</v>
      </c>
      <c r="H40" s="81">
        <v>50</v>
      </c>
      <c r="I40" s="81">
        <v>50</v>
      </c>
      <c r="J40" s="81">
        <v>30</v>
      </c>
      <c r="K40" s="81">
        <v>50</v>
      </c>
      <c r="L40" s="81">
        <v>50</v>
      </c>
      <c r="M40" s="3"/>
      <c r="N40" s="3"/>
      <c r="O40" s="3"/>
    </row>
    <row r="41" spans="1:15" ht="15.75" thickBot="1" x14ac:dyDescent="0.3">
      <c r="A41" s="432"/>
      <c r="B41" s="433"/>
      <c r="C41" s="433"/>
      <c r="D41" s="433"/>
      <c r="E41" s="433"/>
      <c r="F41" s="433"/>
      <c r="G41" s="433"/>
      <c r="H41" s="433"/>
      <c r="I41" s="433"/>
      <c r="J41" s="433"/>
      <c r="K41" s="433"/>
      <c r="L41" s="433"/>
      <c r="M41" s="3"/>
      <c r="N41" s="3"/>
      <c r="O41" s="3"/>
    </row>
    <row r="42" spans="1:15" x14ac:dyDescent="0.25">
      <c r="A42" s="450" t="s">
        <v>33</v>
      </c>
      <c r="B42" s="428"/>
      <c r="C42" s="428"/>
      <c r="D42" s="428"/>
      <c r="E42" s="428"/>
      <c r="F42" s="428"/>
      <c r="G42" s="428"/>
      <c r="H42" s="428"/>
      <c r="I42" s="428"/>
      <c r="J42" s="428"/>
      <c r="K42" s="428"/>
      <c r="L42" s="428"/>
      <c r="M42" s="3"/>
      <c r="N42" s="3"/>
      <c r="O42" s="3"/>
    </row>
    <row r="43" spans="1:15" x14ac:dyDescent="0.2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</row>
    <row r="44" spans="1:15" ht="15.75" customHeight="1" x14ac:dyDescent="0.25">
      <c r="A44" s="377" t="s">
        <v>147</v>
      </c>
      <c r="B44" s="429">
        <v>70</v>
      </c>
      <c r="C44" s="429">
        <v>90</v>
      </c>
      <c r="D44" s="429">
        <v>100</v>
      </c>
      <c r="E44" s="96" t="s">
        <v>101</v>
      </c>
      <c r="F44" s="150">
        <v>1900</v>
      </c>
      <c r="G44" s="81">
        <v>80</v>
      </c>
      <c r="H44" s="81">
        <v>90</v>
      </c>
      <c r="I44" s="81">
        <v>100</v>
      </c>
      <c r="J44" s="81">
        <v>75</v>
      </c>
      <c r="K44" s="81">
        <v>85</v>
      </c>
      <c r="L44" s="81">
        <v>90</v>
      </c>
      <c r="M44" s="3"/>
      <c r="N44" s="3"/>
      <c r="O44" s="3"/>
    </row>
    <row r="45" spans="1:15" x14ac:dyDescent="0.25">
      <c r="A45" s="377"/>
      <c r="B45" s="429"/>
      <c r="C45" s="429"/>
      <c r="D45" s="429"/>
      <c r="E45" s="74" t="s">
        <v>62</v>
      </c>
      <c r="F45" s="150">
        <v>426</v>
      </c>
      <c r="G45" s="149">
        <v>7</v>
      </c>
      <c r="H45" s="149">
        <v>12</v>
      </c>
      <c r="I45" s="83">
        <v>15</v>
      </c>
      <c r="J45" s="149">
        <v>7</v>
      </c>
      <c r="K45" s="149">
        <v>12</v>
      </c>
      <c r="L45" s="83">
        <v>15</v>
      </c>
      <c r="M45" s="3"/>
      <c r="N45" s="3"/>
      <c r="O45" s="3"/>
    </row>
    <row r="46" spans="1:15" x14ac:dyDescent="0.25">
      <c r="A46" s="377"/>
      <c r="B46" s="429"/>
      <c r="C46" s="429"/>
      <c r="D46" s="429"/>
      <c r="E46" s="74" t="s">
        <v>97</v>
      </c>
      <c r="F46" s="150">
        <v>517</v>
      </c>
      <c r="G46" s="149">
        <v>5</v>
      </c>
      <c r="H46" s="149">
        <v>5</v>
      </c>
      <c r="I46" s="83">
        <v>5</v>
      </c>
      <c r="J46" s="149">
        <v>5</v>
      </c>
      <c r="K46" s="149">
        <v>5</v>
      </c>
      <c r="L46" s="83">
        <v>5</v>
      </c>
      <c r="M46" s="3"/>
      <c r="N46" s="3"/>
      <c r="O46" s="3"/>
    </row>
    <row r="47" spans="1:15" x14ac:dyDescent="0.25">
      <c r="A47" s="377"/>
      <c r="B47" s="429"/>
      <c r="C47" s="429"/>
      <c r="D47" s="429"/>
      <c r="E47" s="97" t="s">
        <v>11</v>
      </c>
      <c r="F47" s="153">
        <v>204</v>
      </c>
      <c r="G47" s="149">
        <v>7</v>
      </c>
      <c r="H47" s="149">
        <v>12</v>
      </c>
      <c r="I47" s="81">
        <v>15</v>
      </c>
      <c r="J47" s="149">
        <v>5</v>
      </c>
      <c r="K47" s="149">
        <v>10</v>
      </c>
      <c r="L47" s="83">
        <v>12</v>
      </c>
      <c r="M47" s="3"/>
      <c r="N47" s="3"/>
      <c r="O47" s="3"/>
    </row>
    <row r="48" spans="1:15" x14ac:dyDescent="0.25">
      <c r="A48" s="377"/>
      <c r="B48" s="429"/>
      <c r="C48" s="429"/>
      <c r="D48" s="429"/>
      <c r="E48" s="74" t="s">
        <v>12</v>
      </c>
      <c r="F48" s="150">
        <v>791</v>
      </c>
      <c r="G48" s="83">
        <v>2</v>
      </c>
      <c r="H48" s="83">
        <v>3</v>
      </c>
      <c r="I48" s="83">
        <v>3</v>
      </c>
      <c r="J48" s="83">
        <v>2</v>
      </c>
      <c r="K48" s="83">
        <v>3</v>
      </c>
      <c r="L48" s="83">
        <v>3</v>
      </c>
      <c r="M48" s="3"/>
      <c r="N48" s="3"/>
      <c r="O48" s="3"/>
    </row>
    <row r="49" spans="1:15" ht="15.75" x14ac:dyDescent="0.25">
      <c r="A49" s="377"/>
      <c r="B49" s="429"/>
      <c r="C49" s="429"/>
      <c r="D49" s="429"/>
      <c r="E49" s="75" t="s">
        <v>28</v>
      </c>
      <c r="F49" s="150">
        <v>80</v>
      </c>
      <c r="G49" s="83">
        <v>0.2</v>
      </c>
      <c r="H49" s="83">
        <v>0.2</v>
      </c>
      <c r="I49" s="83">
        <v>0.2</v>
      </c>
      <c r="J49" s="83">
        <v>0.2</v>
      </c>
      <c r="K49" s="83">
        <v>0.2</v>
      </c>
      <c r="L49" s="83">
        <v>0.2</v>
      </c>
      <c r="M49" s="3"/>
      <c r="N49" s="3"/>
      <c r="O49" s="3"/>
    </row>
    <row r="50" spans="1:15" ht="15.75" x14ac:dyDescent="0.25">
      <c r="A50" s="406" t="s">
        <v>94</v>
      </c>
      <c r="B50" s="453">
        <v>20</v>
      </c>
      <c r="C50" s="453">
        <v>20</v>
      </c>
      <c r="D50" s="453">
        <v>20</v>
      </c>
      <c r="E50" s="75" t="s">
        <v>77</v>
      </c>
      <c r="F50" s="150">
        <v>2103</v>
      </c>
      <c r="G50" s="83">
        <v>10</v>
      </c>
      <c r="H50" s="83">
        <v>10</v>
      </c>
      <c r="I50" s="83">
        <v>10</v>
      </c>
      <c r="J50" s="83">
        <v>10</v>
      </c>
      <c r="K50" s="83">
        <v>10</v>
      </c>
      <c r="L50" s="83">
        <v>10</v>
      </c>
      <c r="M50" s="3"/>
      <c r="N50" s="3"/>
      <c r="O50" s="3"/>
    </row>
    <row r="51" spans="1:15" ht="15.75" x14ac:dyDescent="0.25">
      <c r="A51" s="407"/>
      <c r="B51" s="439"/>
      <c r="C51" s="439"/>
      <c r="D51" s="439"/>
      <c r="E51" s="75" t="s">
        <v>76</v>
      </c>
      <c r="F51" s="150">
        <v>222</v>
      </c>
      <c r="G51" s="83">
        <v>2</v>
      </c>
      <c r="H51" s="83">
        <v>2</v>
      </c>
      <c r="I51" s="83">
        <v>2</v>
      </c>
      <c r="J51" s="83">
        <v>2</v>
      </c>
      <c r="K51" s="83">
        <v>2</v>
      </c>
      <c r="L51" s="83">
        <v>2</v>
      </c>
      <c r="M51" s="3"/>
      <c r="N51" s="3"/>
      <c r="O51" s="3"/>
    </row>
    <row r="52" spans="1:15" ht="15.75" x14ac:dyDescent="0.25">
      <c r="A52" s="407"/>
      <c r="B52" s="439"/>
      <c r="C52" s="439"/>
      <c r="D52" s="439"/>
      <c r="E52" s="75" t="s">
        <v>14</v>
      </c>
      <c r="F52" s="150">
        <v>4560</v>
      </c>
      <c r="G52" s="83">
        <v>2</v>
      </c>
      <c r="H52" s="83">
        <v>2</v>
      </c>
      <c r="I52" s="83">
        <v>2</v>
      </c>
      <c r="J52" s="83">
        <v>2</v>
      </c>
      <c r="K52" s="83">
        <v>2</v>
      </c>
      <c r="L52" s="83">
        <v>2</v>
      </c>
      <c r="M52" s="3"/>
      <c r="N52" s="3"/>
      <c r="O52" s="3"/>
    </row>
    <row r="53" spans="1:15" ht="15.75" customHeight="1" x14ac:dyDescent="0.25">
      <c r="A53" s="406" t="s">
        <v>148</v>
      </c>
      <c r="B53" s="453">
        <v>130</v>
      </c>
      <c r="C53" s="453">
        <v>150</v>
      </c>
      <c r="D53" s="453">
        <v>180</v>
      </c>
      <c r="E53" s="84" t="s">
        <v>70</v>
      </c>
      <c r="F53" s="150">
        <v>435</v>
      </c>
      <c r="G53" s="83">
        <v>54</v>
      </c>
      <c r="H53" s="83">
        <v>63</v>
      </c>
      <c r="I53" s="83">
        <v>75</v>
      </c>
      <c r="J53" s="83">
        <v>54</v>
      </c>
      <c r="K53" s="83">
        <v>63</v>
      </c>
      <c r="L53" s="83">
        <v>75</v>
      </c>
      <c r="M53" s="3"/>
      <c r="N53" s="3"/>
      <c r="O53" s="3"/>
    </row>
    <row r="54" spans="1:15" ht="15.75" customHeight="1" x14ac:dyDescent="0.25">
      <c r="A54" s="407"/>
      <c r="B54" s="439"/>
      <c r="C54" s="439"/>
      <c r="D54" s="439"/>
      <c r="E54" s="128" t="s">
        <v>14</v>
      </c>
      <c r="F54" s="129">
        <v>4560</v>
      </c>
      <c r="G54" s="81">
        <v>3</v>
      </c>
      <c r="H54" s="81">
        <v>5</v>
      </c>
      <c r="I54" s="81">
        <v>7</v>
      </c>
      <c r="J54" s="81">
        <v>3</v>
      </c>
      <c r="K54" s="81">
        <v>5</v>
      </c>
      <c r="L54" s="81">
        <v>7</v>
      </c>
      <c r="M54" s="3"/>
      <c r="N54" s="3"/>
      <c r="O54" s="3"/>
    </row>
    <row r="55" spans="1:15" ht="15" customHeight="1" x14ac:dyDescent="0.25">
      <c r="A55" s="437"/>
      <c r="B55" s="440"/>
      <c r="C55" s="440"/>
      <c r="D55" s="440"/>
      <c r="E55" s="84" t="s">
        <v>28</v>
      </c>
      <c r="F55" s="150">
        <v>80</v>
      </c>
      <c r="G55" s="83">
        <v>0.2</v>
      </c>
      <c r="H55" s="83">
        <v>0.2</v>
      </c>
      <c r="I55" s="83">
        <v>0.2</v>
      </c>
      <c r="J55" s="83">
        <v>0.2</v>
      </c>
      <c r="K55" s="83">
        <v>0.2</v>
      </c>
      <c r="L55" s="83">
        <v>0.2</v>
      </c>
      <c r="M55" s="3"/>
      <c r="N55" s="3"/>
      <c r="O55" s="3"/>
    </row>
    <row r="56" spans="1:15" ht="15" customHeight="1" x14ac:dyDescent="0.25">
      <c r="A56" s="114" t="s">
        <v>125</v>
      </c>
      <c r="B56" s="155">
        <v>20</v>
      </c>
      <c r="C56" s="155">
        <v>25</v>
      </c>
      <c r="D56" s="155">
        <v>30</v>
      </c>
      <c r="E56" s="56" t="s">
        <v>160</v>
      </c>
      <c r="F56" s="150">
        <v>1000</v>
      </c>
      <c r="G56" s="83">
        <v>22</v>
      </c>
      <c r="H56" s="83">
        <v>27</v>
      </c>
      <c r="I56" s="83">
        <v>32</v>
      </c>
      <c r="J56" s="83">
        <v>20</v>
      </c>
      <c r="K56" s="116">
        <v>25</v>
      </c>
      <c r="L56" s="116">
        <v>30</v>
      </c>
      <c r="M56" s="3"/>
      <c r="N56" s="3"/>
      <c r="O56" s="3"/>
    </row>
    <row r="57" spans="1:15" ht="15" customHeight="1" x14ac:dyDescent="0.25">
      <c r="A57" s="377" t="s">
        <v>30</v>
      </c>
      <c r="B57" s="438">
        <v>200</v>
      </c>
      <c r="C57" s="438">
        <v>200</v>
      </c>
      <c r="D57" s="438">
        <v>200</v>
      </c>
      <c r="E57" s="74" t="s">
        <v>31</v>
      </c>
      <c r="F57" s="77">
        <v>1960</v>
      </c>
      <c r="G57" s="91">
        <v>30</v>
      </c>
      <c r="H57" s="91">
        <v>30</v>
      </c>
      <c r="I57" s="91">
        <v>30</v>
      </c>
      <c r="J57" s="91">
        <v>30</v>
      </c>
      <c r="K57" s="91">
        <v>30</v>
      </c>
      <c r="L57" s="91">
        <v>30</v>
      </c>
      <c r="M57" s="3"/>
      <c r="N57" s="3"/>
      <c r="O57" s="3"/>
    </row>
    <row r="58" spans="1:15" ht="15" customHeight="1" x14ac:dyDescent="0.25">
      <c r="A58" s="377"/>
      <c r="B58" s="438"/>
      <c r="C58" s="438"/>
      <c r="D58" s="438"/>
      <c r="E58" s="74" t="s">
        <v>32</v>
      </c>
      <c r="F58" s="77">
        <v>425</v>
      </c>
      <c r="G58" s="91">
        <v>3</v>
      </c>
      <c r="H58" s="91">
        <v>3</v>
      </c>
      <c r="I58" s="91">
        <v>3</v>
      </c>
      <c r="J58" s="91">
        <v>3</v>
      </c>
      <c r="K58" s="91">
        <v>3</v>
      </c>
      <c r="L58" s="91">
        <v>3</v>
      </c>
      <c r="M58" s="3"/>
      <c r="N58" s="3"/>
      <c r="O58" s="3"/>
    </row>
    <row r="59" spans="1:15" ht="15" customHeight="1" x14ac:dyDescent="0.25">
      <c r="A59" s="88" t="s">
        <v>67</v>
      </c>
      <c r="B59" s="89">
        <v>120</v>
      </c>
      <c r="C59" s="89">
        <v>120</v>
      </c>
      <c r="D59" s="89">
        <v>120</v>
      </c>
      <c r="E59" s="75" t="s">
        <v>51</v>
      </c>
      <c r="F59" s="150">
        <v>751</v>
      </c>
      <c r="G59" s="81">
        <v>150</v>
      </c>
      <c r="H59" s="81">
        <v>150</v>
      </c>
      <c r="I59" s="81">
        <v>150</v>
      </c>
      <c r="J59" s="81">
        <v>120</v>
      </c>
      <c r="K59" s="81">
        <v>120</v>
      </c>
      <c r="L59" s="81">
        <v>120</v>
      </c>
      <c r="M59" s="3"/>
      <c r="N59" s="3"/>
      <c r="O59" s="3"/>
    </row>
    <row r="60" spans="1:15" ht="30.75" thickBot="1" x14ac:dyDescent="0.3">
      <c r="A60" s="101" t="s">
        <v>110</v>
      </c>
      <c r="B60" s="102">
        <v>30</v>
      </c>
      <c r="C60" s="102">
        <v>50</v>
      </c>
      <c r="D60" s="102">
        <v>50</v>
      </c>
      <c r="E60" s="103" t="s">
        <v>110</v>
      </c>
      <c r="F60" s="102">
        <v>550</v>
      </c>
      <c r="G60" s="133">
        <v>30</v>
      </c>
      <c r="H60" s="133">
        <v>50</v>
      </c>
      <c r="I60" s="133">
        <v>50</v>
      </c>
      <c r="J60" s="133">
        <v>30</v>
      </c>
      <c r="K60" s="133">
        <v>50</v>
      </c>
      <c r="L60" s="133">
        <v>50</v>
      </c>
      <c r="M60" s="3"/>
      <c r="N60" s="3"/>
      <c r="O60" s="3"/>
    </row>
    <row r="61" spans="1:15" ht="15.75" thickBot="1" x14ac:dyDescent="0.3">
      <c r="A61" s="471"/>
      <c r="B61" s="463"/>
      <c r="C61" s="463"/>
      <c r="D61" s="463"/>
      <c r="E61" s="463"/>
      <c r="F61" s="463"/>
      <c r="G61" s="463"/>
      <c r="H61" s="463"/>
      <c r="I61" s="463"/>
      <c r="J61" s="463"/>
      <c r="K61" s="463"/>
      <c r="L61" s="463"/>
      <c r="M61" s="3"/>
      <c r="N61" s="3"/>
      <c r="O61" s="3"/>
    </row>
    <row r="62" spans="1:15" ht="17.25" customHeight="1" thickBot="1" x14ac:dyDescent="0.3">
      <c r="A62" s="452" t="s">
        <v>39</v>
      </c>
      <c r="B62" s="452"/>
      <c r="C62" s="452"/>
      <c r="D62" s="452"/>
      <c r="E62" s="452"/>
      <c r="F62" s="452"/>
      <c r="G62" s="452"/>
      <c r="H62" s="452"/>
      <c r="I62" s="452"/>
      <c r="J62" s="452"/>
      <c r="K62" s="452"/>
      <c r="L62" s="452"/>
      <c r="M62" s="3"/>
      <c r="N62" s="3"/>
      <c r="O62" s="3"/>
    </row>
    <row r="63" spans="1:15" ht="21" customHeight="1" x14ac:dyDescent="0.25">
      <c r="A63" s="467" t="s">
        <v>149</v>
      </c>
      <c r="B63" s="476">
        <v>70</v>
      </c>
      <c r="C63" s="476">
        <v>90</v>
      </c>
      <c r="D63" s="476">
        <v>100</v>
      </c>
      <c r="E63" s="73" t="s">
        <v>63</v>
      </c>
      <c r="F63" s="110">
        <v>2850</v>
      </c>
      <c r="G63" s="111">
        <v>70</v>
      </c>
      <c r="H63" s="111">
        <v>74</v>
      </c>
      <c r="I63" s="111">
        <v>76</v>
      </c>
      <c r="J63" s="111">
        <v>63</v>
      </c>
      <c r="K63" s="111">
        <v>69</v>
      </c>
      <c r="L63" s="111">
        <v>70</v>
      </c>
      <c r="M63" s="3"/>
      <c r="N63" s="3"/>
      <c r="O63" s="3"/>
    </row>
    <row r="64" spans="1:15" ht="15.75" x14ac:dyDescent="0.25">
      <c r="A64" s="377"/>
      <c r="B64" s="438"/>
      <c r="C64" s="438"/>
      <c r="D64" s="438"/>
      <c r="E64" s="75" t="s">
        <v>35</v>
      </c>
      <c r="F64" s="150">
        <v>219</v>
      </c>
      <c r="G64" s="91">
        <v>10</v>
      </c>
      <c r="H64" s="91">
        <v>14</v>
      </c>
      <c r="I64" s="91">
        <v>18</v>
      </c>
      <c r="J64" s="91">
        <v>8</v>
      </c>
      <c r="K64" s="91">
        <v>12</v>
      </c>
      <c r="L64" s="91">
        <v>15</v>
      </c>
      <c r="M64" s="3"/>
      <c r="N64" s="3"/>
      <c r="O64" s="3"/>
    </row>
    <row r="65" spans="1:15" ht="15.75" customHeight="1" x14ac:dyDescent="0.25">
      <c r="A65" s="377"/>
      <c r="B65" s="438"/>
      <c r="C65" s="438"/>
      <c r="D65" s="438"/>
      <c r="E65" s="75" t="s">
        <v>77</v>
      </c>
      <c r="F65" s="150">
        <v>2103</v>
      </c>
      <c r="G65" s="91">
        <v>5</v>
      </c>
      <c r="H65" s="91">
        <v>8</v>
      </c>
      <c r="I65" s="91">
        <v>10</v>
      </c>
      <c r="J65" s="91">
        <v>5</v>
      </c>
      <c r="K65" s="91">
        <v>8</v>
      </c>
      <c r="L65" s="91">
        <v>10</v>
      </c>
      <c r="M65" s="3"/>
      <c r="N65" s="3"/>
      <c r="O65" s="3"/>
    </row>
    <row r="66" spans="1:15" ht="15.75" customHeight="1" x14ac:dyDescent="0.25">
      <c r="A66" s="377"/>
      <c r="B66" s="438"/>
      <c r="C66" s="438"/>
      <c r="D66" s="438"/>
      <c r="E66" s="74" t="s">
        <v>34</v>
      </c>
      <c r="F66" s="150">
        <v>204</v>
      </c>
      <c r="G66" s="91">
        <v>7</v>
      </c>
      <c r="H66" s="91">
        <v>10</v>
      </c>
      <c r="I66" s="91">
        <v>12</v>
      </c>
      <c r="J66" s="91">
        <v>5</v>
      </c>
      <c r="K66" s="91">
        <v>8</v>
      </c>
      <c r="L66" s="91">
        <v>10</v>
      </c>
      <c r="M66" s="3"/>
      <c r="N66" s="3"/>
      <c r="O66" s="3"/>
    </row>
    <row r="67" spans="1:15" x14ac:dyDescent="0.25">
      <c r="A67" s="377"/>
      <c r="B67" s="438"/>
      <c r="C67" s="438"/>
      <c r="D67" s="438"/>
      <c r="E67" s="157" t="s">
        <v>12</v>
      </c>
      <c r="F67" s="150">
        <v>791</v>
      </c>
      <c r="G67" s="149">
        <v>2</v>
      </c>
      <c r="H67" s="149">
        <v>2</v>
      </c>
      <c r="I67" s="149">
        <v>2</v>
      </c>
      <c r="J67" s="149">
        <v>2</v>
      </c>
      <c r="K67" s="149">
        <v>2</v>
      </c>
      <c r="L67" s="149">
        <v>2</v>
      </c>
      <c r="M67" s="3"/>
      <c r="N67" s="3"/>
      <c r="O67" s="3"/>
    </row>
    <row r="68" spans="1:15" ht="15.75" customHeight="1" x14ac:dyDescent="0.25">
      <c r="A68" s="377"/>
      <c r="B68" s="438"/>
      <c r="C68" s="438"/>
      <c r="D68" s="438"/>
      <c r="E68" s="75" t="s">
        <v>28</v>
      </c>
      <c r="F68" s="150">
        <v>80</v>
      </c>
      <c r="G68" s="117">
        <v>0.2</v>
      </c>
      <c r="H68" s="117">
        <v>0.2</v>
      </c>
      <c r="I68" s="117">
        <v>0.2</v>
      </c>
      <c r="J68" s="117">
        <v>0.2</v>
      </c>
      <c r="K68" s="134">
        <v>0.2</v>
      </c>
      <c r="L68" s="134">
        <v>0.2</v>
      </c>
      <c r="M68" s="3"/>
      <c r="N68" s="3"/>
      <c r="O68" s="3"/>
    </row>
    <row r="69" spans="1:15" ht="15.75" customHeight="1" x14ac:dyDescent="0.25">
      <c r="A69" s="406" t="s">
        <v>73</v>
      </c>
      <c r="B69" s="478">
        <v>130</v>
      </c>
      <c r="C69" s="478">
        <v>150</v>
      </c>
      <c r="D69" s="478">
        <v>180</v>
      </c>
      <c r="E69" s="75" t="s">
        <v>72</v>
      </c>
      <c r="F69" s="150">
        <v>276</v>
      </c>
      <c r="G69" s="82">
        <v>140</v>
      </c>
      <c r="H69" s="82">
        <v>144</v>
      </c>
      <c r="I69" s="82">
        <v>150</v>
      </c>
      <c r="J69" s="135">
        <v>93</v>
      </c>
      <c r="K69" s="87">
        <v>108</v>
      </c>
      <c r="L69" s="87">
        <v>111</v>
      </c>
      <c r="M69" s="3"/>
      <c r="N69" s="3"/>
      <c r="O69" s="3"/>
    </row>
    <row r="70" spans="1:15" ht="15.75" customHeight="1" x14ac:dyDescent="0.25">
      <c r="A70" s="407"/>
      <c r="B70" s="435"/>
      <c r="C70" s="435"/>
      <c r="D70" s="435"/>
      <c r="E70" s="75" t="s">
        <v>35</v>
      </c>
      <c r="F70" s="150">
        <v>219</v>
      </c>
      <c r="G70" s="82">
        <v>55</v>
      </c>
      <c r="H70" s="82">
        <v>75</v>
      </c>
      <c r="I70" s="82">
        <v>90</v>
      </c>
      <c r="J70" s="135">
        <v>48</v>
      </c>
      <c r="K70" s="87">
        <v>57</v>
      </c>
      <c r="L70" s="87">
        <v>63</v>
      </c>
      <c r="M70" s="3"/>
      <c r="N70" s="3"/>
      <c r="O70" s="3"/>
    </row>
    <row r="71" spans="1:15" x14ac:dyDescent="0.25">
      <c r="A71" s="407"/>
      <c r="B71" s="435"/>
      <c r="C71" s="435"/>
      <c r="D71" s="435"/>
      <c r="E71" s="74" t="s">
        <v>71</v>
      </c>
      <c r="F71" s="150">
        <v>417</v>
      </c>
      <c r="G71" s="81">
        <v>40</v>
      </c>
      <c r="H71" s="81">
        <v>15</v>
      </c>
      <c r="I71" s="81">
        <v>25</v>
      </c>
      <c r="J71" s="136">
        <v>40</v>
      </c>
      <c r="K71" s="87">
        <v>15</v>
      </c>
      <c r="L71" s="87">
        <v>25</v>
      </c>
      <c r="M71" s="3"/>
      <c r="N71" s="3"/>
      <c r="O71" s="3"/>
    </row>
    <row r="72" spans="1:15" x14ac:dyDescent="0.25">
      <c r="A72" s="407"/>
      <c r="B72" s="435"/>
      <c r="C72" s="435"/>
      <c r="D72" s="435"/>
      <c r="E72" s="74" t="s">
        <v>14</v>
      </c>
      <c r="F72" s="150">
        <v>4560</v>
      </c>
      <c r="G72" s="81">
        <v>8</v>
      </c>
      <c r="H72" s="81">
        <v>8</v>
      </c>
      <c r="I72" s="81">
        <v>8</v>
      </c>
      <c r="J72" s="136">
        <v>8</v>
      </c>
      <c r="K72" s="87">
        <v>8</v>
      </c>
      <c r="L72" s="87">
        <v>8</v>
      </c>
      <c r="M72" s="3"/>
      <c r="N72" s="3"/>
      <c r="O72" s="3"/>
    </row>
    <row r="73" spans="1:15" ht="15.75" x14ac:dyDescent="0.25">
      <c r="A73" s="437"/>
      <c r="B73" s="436"/>
      <c r="C73" s="436"/>
      <c r="D73" s="436"/>
      <c r="E73" s="75" t="s">
        <v>28</v>
      </c>
      <c r="F73" s="150">
        <v>80</v>
      </c>
      <c r="G73" s="83">
        <v>0.2</v>
      </c>
      <c r="H73" s="83">
        <v>0.2</v>
      </c>
      <c r="I73" s="83">
        <v>0.3</v>
      </c>
      <c r="J73" s="137">
        <v>0.2</v>
      </c>
      <c r="K73" s="113">
        <v>0.3</v>
      </c>
      <c r="L73" s="113">
        <v>0.3</v>
      </c>
      <c r="M73" s="3"/>
      <c r="N73" s="3"/>
      <c r="O73" s="3"/>
    </row>
    <row r="74" spans="1:15" ht="15.75" x14ac:dyDescent="0.25">
      <c r="A74" s="406" t="s">
        <v>50</v>
      </c>
      <c r="B74" s="468" t="s">
        <v>46</v>
      </c>
      <c r="C74" s="468" t="s">
        <v>46</v>
      </c>
      <c r="D74" s="468" t="s">
        <v>46</v>
      </c>
      <c r="E74" s="75" t="s">
        <v>42</v>
      </c>
      <c r="F74" s="150">
        <v>1488</v>
      </c>
      <c r="G74" s="83">
        <v>10</v>
      </c>
      <c r="H74" s="83">
        <v>10</v>
      </c>
      <c r="I74" s="83">
        <v>10</v>
      </c>
      <c r="J74" s="83">
        <v>5</v>
      </c>
      <c r="K74" s="83">
        <v>5</v>
      </c>
      <c r="L74" s="83">
        <v>5</v>
      </c>
      <c r="M74" s="3"/>
      <c r="N74" s="3"/>
      <c r="O74" s="3"/>
    </row>
    <row r="75" spans="1:15" ht="15.75" x14ac:dyDescent="0.25">
      <c r="A75" s="407"/>
      <c r="B75" s="415"/>
      <c r="C75" s="415"/>
      <c r="D75" s="415"/>
      <c r="E75" s="75" t="s">
        <v>51</v>
      </c>
      <c r="F75" s="150">
        <v>751</v>
      </c>
      <c r="G75" s="83">
        <v>89</v>
      </c>
      <c r="H75" s="83">
        <v>89</v>
      </c>
      <c r="I75" s="83">
        <v>89</v>
      </c>
      <c r="J75" s="83">
        <v>60</v>
      </c>
      <c r="K75" s="83">
        <v>60</v>
      </c>
      <c r="L75" s="83">
        <v>60</v>
      </c>
      <c r="M75" s="3"/>
      <c r="N75" s="3"/>
      <c r="O75" s="3"/>
    </row>
    <row r="76" spans="1:15" ht="15.75" x14ac:dyDescent="0.25">
      <c r="A76" s="437"/>
      <c r="B76" s="416"/>
      <c r="C76" s="416"/>
      <c r="D76" s="416"/>
      <c r="E76" s="75" t="s">
        <v>32</v>
      </c>
      <c r="F76" s="150">
        <v>425</v>
      </c>
      <c r="G76" s="83">
        <v>3</v>
      </c>
      <c r="H76" s="83">
        <v>3</v>
      </c>
      <c r="I76" s="83">
        <v>3</v>
      </c>
      <c r="J76" s="83">
        <v>3</v>
      </c>
      <c r="K76" s="83">
        <v>3</v>
      </c>
      <c r="L76" s="83">
        <v>3</v>
      </c>
      <c r="M76" s="3"/>
      <c r="N76" s="3"/>
      <c r="O76" s="3"/>
    </row>
    <row r="77" spans="1:15" ht="30" x14ac:dyDescent="0.25">
      <c r="A77" s="90" t="s">
        <v>110</v>
      </c>
      <c r="B77" s="91">
        <v>30</v>
      </c>
      <c r="C77" s="91">
        <v>50</v>
      </c>
      <c r="D77" s="91">
        <v>50</v>
      </c>
      <c r="E77" s="92" t="s">
        <v>110</v>
      </c>
      <c r="F77" s="91">
        <v>550</v>
      </c>
      <c r="G77" s="82">
        <v>30</v>
      </c>
      <c r="H77" s="82">
        <v>50</v>
      </c>
      <c r="I77" s="82">
        <v>50</v>
      </c>
      <c r="J77" s="82">
        <v>30</v>
      </c>
      <c r="K77" s="82">
        <v>50</v>
      </c>
      <c r="L77" s="82">
        <v>50</v>
      </c>
      <c r="M77" s="3"/>
      <c r="N77" s="3"/>
      <c r="O77" s="3"/>
    </row>
    <row r="78" spans="1:15" ht="15.75" thickBot="1" x14ac:dyDescent="0.3">
      <c r="A78" s="474"/>
      <c r="B78" s="475"/>
      <c r="C78" s="475"/>
      <c r="D78" s="475"/>
      <c r="E78" s="475"/>
      <c r="F78" s="475"/>
      <c r="G78" s="475"/>
      <c r="H78" s="475"/>
      <c r="I78" s="475"/>
      <c r="J78" s="475"/>
      <c r="K78" s="475"/>
      <c r="L78" s="475"/>
      <c r="M78" s="3"/>
      <c r="N78" s="3"/>
      <c r="O78" s="3"/>
    </row>
    <row r="79" spans="1:15" ht="15.75" thickBot="1" x14ac:dyDescent="0.3">
      <c r="A79" s="435" t="s">
        <v>108</v>
      </c>
      <c r="B79" s="477"/>
      <c r="C79" s="477"/>
      <c r="D79" s="477"/>
      <c r="E79" s="477"/>
      <c r="F79" s="477"/>
      <c r="G79" s="477"/>
      <c r="H79" s="477"/>
      <c r="I79" s="477"/>
      <c r="J79" s="477"/>
      <c r="K79" s="477"/>
      <c r="L79" s="477"/>
      <c r="M79" s="3"/>
      <c r="N79" s="3"/>
      <c r="O79" s="3"/>
    </row>
    <row r="80" spans="1:15" x14ac:dyDescent="0.25">
      <c r="A80" s="454" t="s">
        <v>102</v>
      </c>
      <c r="B80" s="434">
        <v>60</v>
      </c>
      <c r="C80" s="434">
        <v>80</v>
      </c>
      <c r="D80" s="434">
        <v>100</v>
      </c>
      <c r="E80" s="107" t="s">
        <v>103</v>
      </c>
      <c r="F80" s="161">
        <v>409</v>
      </c>
      <c r="G80" s="161">
        <v>30</v>
      </c>
      <c r="H80" s="161">
        <v>40</v>
      </c>
      <c r="I80" s="161">
        <v>48</v>
      </c>
      <c r="J80" s="161">
        <v>26</v>
      </c>
      <c r="K80" s="161">
        <v>29</v>
      </c>
      <c r="L80" s="161">
        <v>31</v>
      </c>
      <c r="M80" s="3"/>
      <c r="N80" s="3"/>
      <c r="O80" s="3"/>
    </row>
    <row r="81" spans="1:15" x14ac:dyDescent="0.25">
      <c r="A81" s="455"/>
      <c r="B81" s="435"/>
      <c r="C81" s="435"/>
      <c r="D81" s="435"/>
      <c r="E81" s="157" t="s">
        <v>35</v>
      </c>
      <c r="F81" s="155">
        <v>219</v>
      </c>
      <c r="G81" s="155">
        <v>17</v>
      </c>
      <c r="H81" s="155">
        <v>19</v>
      </c>
      <c r="I81" s="155">
        <v>28</v>
      </c>
      <c r="J81" s="155">
        <v>13</v>
      </c>
      <c r="K81" s="155">
        <v>14</v>
      </c>
      <c r="L81" s="155">
        <v>22</v>
      </c>
      <c r="M81" s="3"/>
      <c r="N81" s="3"/>
      <c r="O81" s="3"/>
    </row>
    <row r="82" spans="1:15" x14ac:dyDescent="0.25">
      <c r="A82" s="455"/>
      <c r="B82" s="435"/>
      <c r="C82" s="435"/>
      <c r="D82" s="435"/>
      <c r="E82" s="157" t="s">
        <v>40</v>
      </c>
      <c r="F82" s="155">
        <v>276</v>
      </c>
      <c r="G82" s="155">
        <v>35</v>
      </c>
      <c r="H82" s="155">
        <v>50</v>
      </c>
      <c r="I82" s="155">
        <v>60</v>
      </c>
      <c r="J82" s="155">
        <v>28</v>
      </c>
      <c r="K82" s="155">
        <v>33</v>
      </c>
      <c r="L82" s="155">
        <v>42</v>
      </c>
      <c r="M82" s="3"/>
      <c r="N82" s="3"/>
      <c r="O82" s="3"/>
    </row>
    <row r="83" spans="1:15" x14ac:dyDescent="0.25">
      <c r="A83" s="456"/>
      <c r="B83" s="436"/>
      <c r="C83" s="436"/>
      <c r="D83" s="436"/>
      <c r="E83" s="86" t="s">
        <v>12</v>
      </c>
      <c r="F83" s="150">
        <v>791</v>
      </c>
      <c r="G83" s="155">
        <v>3</v>
      </c>
      <c r="H83" s="155">
        <v>5</v>
      </c>
      <c r="I83" s="155">
        <v>5</v>
      </c>
      <c r="J83" s="155">
        <v>3</v>
      </c>
      <c r="K83" s="155">
        <v>5</v>
      </c>
      <c r="L83" s="155">
        <v>5</v>
      </c>
      <c r="M83" s="3"/>
      <c r="N83" s="3"/>
      <c r="O83" s="3"/>
    </row>
    <row r="84" spans="1:15" ht="15" customHeight="1" x14ac:dyDescent="0.25">
      <c r="A84" s="457" t="s">
        <v>116</v>
      </c>
      <c r="B84" s="409" t="s">
        <v>46</v>
      </c>
      <c r="C84" s="409" t="s">
        <v>48</v>
      </c>
      <c r="D84" s="409" t="s">
        <v>113</v>
      </c>
      <c r="E84" s="108" t="s">
        <v>155</v>
      </c>
      <c r="F84" s="150">
        <v>5000</v>
      </c>
      <c r="G84" s="81">
        <v>50</v>
      </c>
      <c r="H84" s="81">
        <v>65</v>
      </c>
      <c r="I84" s="81">
        <v>80</v>
      </c>
      <c r="J84" s="81">
        <v>47</v>
      </c>
      <c r="K84" s="81">
        <v>58</v>
      </c>
      <c r="L84" s="81">
        <v>69</v>
      </c>
      <c r="M84" s="3"/>
      <c r="N84" s="3"/>
      <c r="O84" s="3"/>
    </row>
    <row r="85" spans="1:15" ht="15" customHeight="1" x14ac:dyDescent="0.25">
      <c r="A85" s="457"/>
      <c r="B85" s="409"/>
      <c r="C85" s="409"/>
      <c r="D85" s="409"/>
      <c r="E85" s="108" t="s">
        <v>96</v>
      </c>
      <c r="F85" s="150">
        <v>613</v>
      </c>
      <c r="G85" s="81">
        <v>16</v>
      </c>
      <c r="H85" s="81">
        <v>20</v>
      </c>
      <c r="I85" s="81">
        <v>24</v>
      </c>
      <c r="J85" s="81">
        <v>16</v>
      </c>
      <c r="K85" s="81">
        <v>20</v>
      </c>
      <c r="L85" s="81">
        <v>24</v>
      </c>
      <c r="M85" s="3"/>
      <c r="N85" s="3"/>
      <c r="O85" s="3"/>
    </row>
    <row r="86" spans="1:15" ht="15" customHeight="1" x14ac:dyDescent="0.25">
      <c r="A86" s="457"/>
      <c r="B86" s="409"/>
      <c r="C86" s="409"/>
      <c r="D86" s="409"/>
      <c r="E86" s="74" t="s">
        <v>10</v>
      </c>
      <c r="F86" s="150">
        <v>219</v>
      </c>
      <c r="G86" s="81">
        <v>10</v>
      </c>
      <c r="H86" s="81">
        <v>12</v>
      </c>
      <c r="I86" s="81">
        <v>15</v>
      </c>
      <c r="J86" s="81">
        <v>8</v>
      </c>
      <c r="K86" s="81">
        <v>10</v>
      </c>
      <c r="L86" s="81">
        <v>12</v>
      </c>
      <c r="M86" s="3"/>
      <c r="N86" s="3"/>
      <c r="O86" s="3"/>
    </row>
    <row r="87" spans="1:15" ht="15" customHeight="1" x14ac:dyDescent="0.25">
      <c r="A87" s="457"/>
      <c r="B87" s="409"/>
      <c r="C87" s="409"/>
      <c r="D87" s="409"/>
      <c r="E87" s="74" t="s">
        <v>11</v>
      </c>
      <c r="F87" s="150">
        <v>204</v>
      </c>
      <c r="G87" s="81">
        <v>9</v>
      </c>
      <c r="H87" s="81">
        <v>12</v>
      </c>
      <c r="I87" s="81">
        <v>14</v>
      </c>
      <c r="J87" s="81">
        <v>8</v>
      </c>
      <c r="K87" s="81">
        <v>10</v>
      </c>
      <c r="L87" s="81">
        <v>12</v>
      </c>
      <c r="M87" s="3"/>
      <c r="N87" s="3"/>
      <c r="O87" s="3"/>
    </row>
    <row r="88" spans="1:15" x14ac:dyDescent="0.25">
      <c r="A88" s="457"/>
      <c r="B88" s="409"/>
      <c r="C88" s="409"/>
      <c r="D88" s="409"/>
      <c r="E88" s="74" t="s">
        <v>12</v>
      </c>
      <c r="F88" s="150">
        <v>791</v>
      </c>
      <c r="G88" s="81">
        <v>3</v>
      </c>
      <c r="H88" s="81">
        <v>4</v>
      </c>
      <c r="I88" s="81">
        <v>5</v>
      </c>
      <c r="J88" s="81">
        <v>5</v>
      </c>
      <c r="K88" s="81">
        <v>5</v>
      </c>
      <c r="L88" s="81">
        <v>7</v>
      </c>
      <c r="M88" s="3"/>
      <c r="N88" s="3"/>
      <c r="O88" s="3"/>
    </row>
    <row r="89" spans="1:15" ht="15.75" x14ac:dyDescent="0.25">
      <c r="A89" s="457"/>
      <c r="B89" s="409"/>
      <c r="C89" s="409"/>
      <c r="D89" s="409"/>
      <c r="E89" s="75" t="s">
        <v>28</v>
      </c>
      <c r="F89" s="150">
        <v>80</v>
      </c>
      <c r="G89" s="83">
        <v>0.2</v>
      </c>
      <c r="H89" s="83">
        <v>0.2</v>
      </c>
      <c r="I89" s="83">
        <v>0.3</v>
      </c>
      <c r="J89" s="83">
        <v>0.2</v>
      </c>
      <c r="K89" s="83">
        <v>0.2</v>
      </c>
      <c r="L89" s="83">
        <v>0.3</v>
      </c>
      <c r="M89" s="3"/>
      <c r="N89" s="3"/>
      <c r="O89" s="3"/>
    </row>
    <row r="90" spans="1:15" ht="30" x14ac:dyDescent="0.25">
      <c r="A90" s="377" t="s">
        <v>140</v>
      </c>
      <c r="B90" s="429">
        <v>50</v>
      </c>
      <c r="C90" s="429">
        <v>50</v>
      </c>
      <c r="D90" s="440">
        <v>50</v>
      </c>
      <c r="E90" s="126" t="s">
        <v>127</v>
      </c>
      <c r="F90" s="152">
        <v>412</v>
      </c>
      <c r="G90" s="118">
        <v>30</v>
      </c>
      <c r="H90" s="118">
        <v>30</v>
      </c>
      <c r="I90" s="118">
        <v>30</v>
      </c>
      <c r="J90" s="118">
        <v>30</v>
      </c>
      <c r="K90" s="118">
        <v>30</v>
      </c>
      <c r="L90" s="118">
        <v>30</v>
      </c>
      <c r="M90" s="3"/>
      <c r="N90" s="3"/>
      <c r="O90" s="3"/>
    </row>
    <row r="91" spans="1:15" ht="30" x14ac:dyDescent="0.25">
      <c r="A91" s="377"/>
      <c r="B91" s="429"/>
      <c r="C91" s="429"/>
      <c r="D91" s="429"/>
      <c r="E91" s="157" t="s">
        <v>128</v>
      </c>
      <c r="F91" s="150">
        <v>412</v>
      </c>
      <c r="G91" s="81">
        <v>2</v>
      </c>
      <c r="H91" s="81">
        <v>2</v>
      </c>
      <c r="I91" s="81">
        <v>2</v>
      </c>
      <c r="J91" s="81">
        <v>2</v>
      </c>
      <c r="K91" s="81">
        <v>2</v>
      </c>
      <c r="L91" s="81">
        <v>2</v>
      </c>
      <c r="M91" s="3"/>
      <c r="N91" s="3"/>
      <c r="O91" s="3"/>
    </row>
    <row r="92" spans="1:15" x14ac:dyDescent="0.25">
      <c r="A92" s="377"/>
      <c r="B92" s="429"/>
      <c r="C92" s="429"/>
      <c r="D92" s="429"/>
      <c r="E92" s="157" t="s">
        <v>38</v>
      </c>
      <c r="F92" s="150">
        <v>425</v>
      </c>
      <c r="G92" s="81">
        <v>4</v>
      </c>
      <c r="H92" s="81">
        <v>4</v>
      </c>
      <c r="I92" s="81">
        <v>4</v>
      </c>
      <c r="J92" s="81">
        <v>4</v>
      </c>
      <c r="K92" s="81">
        <v>4</v>
      </c>
      <c r="L92" s="81">
        <v>4</v>
      </c>
      <c r="M92" s="3"/>
      <c r="N92" s="3"/>
      <c r="O92" s="3"/>
    </row>
    <row r="93" spans="1:15" x14ac:dyDescent="0.25">
      <c r="A93" s="377"/>
      <c r="B93" s="429"/>
      <c r="C93" s="429"/>
      <c r="D93" s="429"/>
      <c r="E93" s="157" t="s">
        <v>129</v>
      </c>
      <c r="F93" s="150">
        <v>4560</v>
      </c>
      <c r="G93" s="81">
        <v>1</v>
      </c>
      <c r="H93" s="81">
        <v>1</v>
      </c>
      <c r="I93" s="81">
        <v>1</v>
      </c>
      <c r="J93" s="81">
        <v>1</v>
      </c>
      <c r="K93" s="81">
        <v>1</v>
      </c>
      <c r="L93" s="81">
        <v>1</v>
      </c>
      <c r="M93" s="3"/>
      <c r="N93" s="3"/>
      <c r="O93" s="3"/>
    </row>
    <row r="94" spans="1:15" x14ac:dyDescent="0.25">
      <c r="A94" s="377"/>
      <c r="B94" s="429"/>
      <c r="C94" s="429"/>
      <c r="D94" s="429"/>
      <c r="E94" s="157" t="s">
        <v>133</v>
      </c>
      <c r="F94" s="150">
        <v>517</v>
      </c>
      <c r="G94" s="81">
        <v>5</v>
      </c>
      <c r="H94" s="81">
        <v>5</v>
      </c>
      <c r="I94" s="81">
        <v>5</v>
      </c>
      <c r="J94" s="81">
        <v>5</v>
      </c>
      <c r="K94" s="81">
        <v>5</v>
      </c>
      <c r="L94" s="81">
        <v>5</v>
      </c>
      <c r="M94" s="3"/>
      <c r="N94" s="3"/>
      <c r="O94" s="3"/>
    </row>
    <row r="95" spans="1:15" x14ac:dyDescent="0.25">
      <c r="A95" s="377"/>
      <c r="B95" s="429"/>
      <c r="C95" s="429"/>
      <c r="D95" s="429"/>
      <c r="E95" s="157" t="s">
        <v>61</v>
      </c>
      <c r="F95" s="150">
        <v>417</v>
      </c>
      <c r="G95" s="81">
        <v>9</v>
      </c>
      <c r="H95" s="81">
        <v>9</v>
      </c>
      <c r="I95" s="81">
        <v>9</v>
      </c>
      <c r="J95" s="81">
        <v>9</v>
      </c>
      <c r="K95" s="81">
        <v>9</v>
      </c>
      <c r="L95" s="81">
        <v>9</v>
      </c>
      <c r="M95" s="3"/>
      <c r="N95" s="3"/>
      <c r="O95" s="3"/>
    </row>
    <row r="96" spans="1:15" ht="15" customHeight="1" x14ac:dyDescent="0.25">
      <c r="A96" s="377"/>
      <c r="B96" s="429"/>
      <c r="C96" s="429"/>
      <c r="D96" s="429"/>
      <c r="E96" s="157" t="s">
        <v>141</v>
      </c>
      <c r="F96" s="150">
        <v>2462</v>
      </c>
      <c r="G96" s="81">
        <v>13</v>
      </c>
      <c r="H96" s="81">
        <v>13</v>
      </c>
      <c r="I96" s="81">
        <v>13</v>
      </c>
      <c r="J96" s="81">
        <v>13</v>
      </c>
      <c r="K96" s="81">
        <v>13</v>
      </c>
      <c r="L96" s="81">
        <v>13</v>
      </c>
      <c r="M96" s="3"/>
      <c r="N96" s="3"/>
      <c r="O96" s="3"/>
    </row>
    <row r="97" spans="1:15" ht="15" customHeight="1" x14ac:dyDescent="0.25">
      <c r="A97" s="377"/>
      <c r="B97" s="429"/>
      <c r="C97" s="429"/>
      <c r="D97" s="429"/>
      <c r="E97" s="157" t="s">
        <v>130</v>
      </c>
      <c r="F97" s="150">
        <v>5895</v>
      </c>
      <c r="G97" s="81">
        <v>1</v>
      </c>
      <c r="H97" s="81">
        <v>1</v>
      </c>
      <c r="I97" s="81">
        <v>1</v>
      </c>
      <c r="J97" s="81">
        <v>1</v>
      </c>
      <c r="K97" s="81">
        <v>1</v>
      </c>
      <c r="L97" s="81">
        <v>1</v>
      </c>
      <c r="M97" s="3"/>
      <c r="N97" s="3"/>
      <c r="O97" s="3"/>
    </row>
    <row r="98" spans="1:15" x14ac:dyDescent="0.25">
      <c r="A98" s="377"/>
      <c r="B98" s="429"/>
      <c r="C98" s="429"/>
      <c r="D98" s="429"/>
      <c r="E98" s="157" t="s">
        <v>131</v>
      </c>
      <c r="F98" s="150">
        <v>80</v>
      </c>
      <c r="G98" s="83">
        <v>0.2</v>
      </c>
      <c r="H98" s="83">
        <v>0.2</v>
      </c>
      <c r="I98" s="83">
        <v>0.2</v>
      </c>
      <c r="J98" s="83">
        <v>0.2</v>
      </c>
      <c r="K98" s="83">
        <v>0.2</v>
      </c>
      <c r="L98" s="83">
        <v>0.2</v>
      </c>
      <c r="M98" s="3"/>
      <c r="N98" s="3"/>
      <c r="O98" s="3"/>
    </row>
    <row r="99" spans="1:15" ht="18.75" customHeight="1" x14ac:dyDescent="0.25">
      <c r="A99" s="377"/>
      <c r="B99" s="429"/>
      <c r="C99" s="429"/>
      <c r="D99" s="429"/>
      <c r="E99" s="157" t="s">
        <v>132</v>
      </c>
      <c r="F99" s="150">
        <v>5000</v>
      </c>
      <c r="G99" s="150">
        <v>0.03</v>
      </c>
      <c r="H99" s="150">
        <v>0.03</v>
      </c>
      <c r="I99" s="150">
        <v>0.03</v>
      </c>
      <c r="J99" s="150">
        <v>0.03</v>
      </c>
      <c r="K99" s="150">
        <v>0.03</v>
      </c>
      <c r="L99" s="150">
        <v>0.03</v>
      </c>
      <c r="M99" s="3"/>
      <c r="N99" s="3"/>
      <c r="O99" s="3"/>
    </row>
    <row r="100" spans="1:15" ht="18.75" customHeight="1" x14ac:dyDescent="0.25">
      <c r="A100" s="377"/>
      <c r="B100" s="429"/>
      <c r="C100" s="429"/>
      <c r="D100" s="429"/>
      <c r="E100" s="157" t="s">
        <v>133</v>
      </c>
      <c r="F100" s="150">
        <v>517</v>
      </c>
      <c r="G100" s="81">
        <v>1</v>
      </c>
      <c r="H100" s="81">
        <v>1</v>
      </c>
      <c r="I100" s="81">
        <v>1</v>
      </c>
      <c r="J100" s="81">
        <v>1</v>
      </c>
      <c r="K100" s="81">
        <v>1</v>
      </c>
      <c r="L100" s="81">
        <v>1</v>
      </c>
      <c r="M100" s="3"/>
      <c r="N100" s="3"/>
      <c r="O100" s="3"/>
    </row>
    <row r="101" spans="1:15" ht="15.75" x14ac:dyDescent="0.25">
      <c r="A101" s="406" t="s">
        <v>98</v>
      </c>
      <c r="B101" s="453">
        <v>200</v>
      </c>
      <c r="C101" s="453">
        <v>200</v>
      </c>
      <c r="D101" s="453">
        <v>200</v>
      </c>
      <c r="E101" s="75" t="s">
        <v>42</v>
      </c>
      <c r="F101" s="150">
        <v>1488</v>
      </c>
      <c r="G101" s="81">
        <v>20</v>
      </c>
      <c r="H101" s="81">
        <v>20</v>
      </c>
      <c r="I101" s="81">
        <v>20</v>
      </c>
      <c r="J101" s="81">
        <v>20</v>
      </c>
      <c r="K101" s="81">
        <v>20</v>
      </c>
      <c r="L101" s="81">
        <v>20</v>
      </c>
      <c r="M101" s="3"/>
      <c r="N101" s="3"/>
      <c r="O101" s="3"/>
    </row>
    <row r="102" spans="1:15" ht="15.75" x14ac:dyDescent="0.25">
      <c r="A102" s="407"/>
      <c r="B102" s="439"/>
      <c r="C102" s="439"/>
      <c r="D102" s="439"/>
      <c r="E102" s="75" t="s">
        <v>38</v>
      </c>
      <c r="F102" s="150">
        <v>425</v>
      </c>
      <c r="G102" s="81">
        <v>8</v>
      </c>
      <c r="H102" s="81">
        <v>8</v>
      </c>
      <c r="I102" s="81">
        <v>8</v>
      </c>
      <c r="J102" s="81">
        <v>8</v>
      </c>
      <c r="K102" s="81">
        <v>8</v>
      </c>
      <c r="L102" s="81">
        <v>8</v>
      </c>
      <c r="M102" s="3"/>
      <c r="N102" s="3"/>
      <c r="O102" s="3"/>
    </row>
    <row r="103" spans="1:15" ht="30" x14ac:dyDescent="0.25">
      <c r="A103" s="90" t="s">
        <v>110</v>
      </c>
      <c r="B103" s="91">
        <v>30</v>
      </c>
      <c r="C103" s="91">
        <v>50</v>
      </c>
      <c r="D103" s="91">
        <v>50</v>
      </c>
      <c r="E103" s="92" t="s">
        <v>110</v>
      </c>
      <c r="F103" s="77">
        <v>550</v>
      </c>
      <c r="G103" s="82">
        <v>30</v>
      </c>
      <c r="H103" s="82">
        <v>50</v>
      </c>
      <c r="I103" s="82">
        <v>50</v>
      </c>
      <c r="J103" s="82">
        <v>30</v>
      </c>
      <c r="K103" s="82">
        <v>50</v>
      </c>
      <c r="L103" s="82">
        <v>50</v>
      </c>
      <c r="M103" s="3"/>
      <c r="N103" s="3"/>
      <c r="O103" s="3"/>
    </row>
    <row r="104" spans="1:15" ht="15.75" thickBot="1" x14ac:dyDescent="0.3">
      <c r="A104" s="469"/>
      <c r="B104" s="470"/>
      <c r="C104" s="470"/>
      <c r="D104" s="470"/>
      <c r="E104" s="470"/>
      <c r="F104" s="470"/>
      <c r="G104" s="470"/>
      <c r="H104" s="470"/>
      <c r="I104" s="470"/>
      <c r="J104" s="470"/>
      <c r="K104" s="470"/>
      <c r="L104" s="470"/>
      <c r="M104" s="3"/>
      <c r="N104" s="3"/>
      <c r="O104" s="3"/>
    </row>
    <row r="105" spans="1:15" ht="15.75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3"/>
      <c r="N105" s="3"/>
      <c r="O105" s="3"/>
    </row>
    <row r="106" spans="1:15" ht="15.75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3"/>
      <c r="N106" s="3"/>
      <c r="O106" s="3"/>
    </row>
    <row r="107" spans="1:15" ht="15.75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3"/>
      <c r="N107" s="3"/>
      <c r="O107" s="3"/>
    </row>
    <row r="108" spans="1:15" ht="15.75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3"/>
      <c r="N108" s="3"/>
      <c r="O108" s="3"/>
    </row>
    <row r="109" spans="1:15" ht="15.75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3"/>
      <c r="N109" s="3"/>
      <c r="O109" s="3"/>
    </row>
    <row r="110" spans="1:15" ht="15.75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3"/>
      <c r="N110" s="3"/>
      <c r="O110" s="3"/>
    </row>
    <row r="111" spans="1:15" ht="15.75" x14ac:dyDescent="0.25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</row>
    <row r="112" spans="1:15" ht="15.75" x14ac:dyDescent="0.25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</row>
    <row r="113" spans="1:12" ht="15.75" x14ac:dyDescent="0.25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</row>
    <row r="114" spans="1:12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</row>
  </sheetData>
  <mergeCells count="86">
    <mergeCell ref="A80:A83"/>
    <mergeCell ref="B80:B83"/>
    <mergeCell ref="C80:C83"/>
    <mergeCell ref="D80:D83"/>
    <mergeCell ref="A90:A100"/>
    <mergeCell ref="B90:B100"/>
    <mergeCell ref="C90:C100"/>
    <mergeCell ref="D90:D100"/>
    <mergeCell ref="B12:B17"/>
    <mergeCell ref="C12:C17"/>
    <mergeCell ref="D12:D17"/>
    <mergeCell ref="A35:A37"/>
    <mergeCell ref="B35:B37"/>
    <mergeCell ref="C35:C37"/>
    <mergeCell ref="D35:D37"/>
    <mergeCell ref="D25:D34"/>
    <mergeCell ref="A8:L8"/>
    <mergeCell ref="A9:L9"/>
    <mergeCell ref="A62:L62"/>
    <mergeCell ref="A63:A68"/>
    <mergeCell ref="B63:B68"/>
    <mergeCell ref="C63:C68"/>
    <mergeCell ref="A38:A39"/>
    <mergeCell ref="B38:B39"/>
    <mergeCell ref="C38:C39"/>
    <mergeCell ref="D38:D39"/>
    <mergeCell ref="D10:D11"/>
    <mergeCell ref="A10:A11"/>
    <mergeCell ref="B10:B11"/>
    <mergeCell ref="C10:C11"/>
    <mergeCell ref="A12:A17"/>
    <mergeCell ref="A2:L2"/>
    <mergeCell ref="A6:A7"/>
    <mergeCell ref="B6:D6"/>
    <mergeCell ref="E6:E7"/>
    <mergeCell ref="F6:F7"/>
    <mergeCell ref="G6:I6"/>
    <mergeCell ref="J6:L6"/>
    <mergeCell ref="A18:A20"/>
    <mergeCell ref="B18:B20"/>
    <mergeCell ref="C18:C20"/>
    <mergeCell ref="D18:D20"/>
    <mergeCell ref="A79:L79"/>
    <mergeCell ref="A69:A73"/>
    <mergeCell ref="B69:B73"/>
    <mergeCell ref="C69:C73"/>
    <mergeCell ref="D69:D73"/>
    <mergeCell ref="A74:A76"/>
    <mergeCell ref="B74:B76"/>
    <mergeCell ref="C74:C76"/>
    <mergeCell ref="D74:D76"/>
    <mergeCell ref="A25:A34"/>
    <mergeCell ref="B25:B34"/>
    <mergeCell ref="C25:C34"/>
    <mergeCell ref="A101:A102"/>
    <mergeCell ref="C53:C55"/>
    <mergeCell ref="D53:D55"/>
    <mergeCell ref="A53:A55"/>
    <mergeCell ref="B53:B55"/>
    <mergeCell ref="A84:A89"/>
    <mergeCell ref="B84:B89"/>
    <mergeCell ref="C84:C89"/>
    <mergeCell ref="D84:D89"/>
    <mergeCell ref="B101:B102"/>
    <mergeCell ref="C101:C102"/>
    <mergeCell ref="D101:D102"/>
    <mergeCell ref="A57:A58"/>
    <mergeCell ref="B57:B58"/>
    <mergeCell ref="C57:C58"/>
    <mergeCell ref="D57:D58"/>
    <mergeCell ref="A104:L104"/>
    <mergeCell ref="A23:L23"/>
    <mergeCell ref="A24:L24"/>
    <mergeCell ref="A41:L41"/>
    <mergeCell ref="A42:L42"/>
    <mergeCell ref="A61:L61"/>
    <mergeCell ref="A78:L78"/>
    <mergeCell ref="A44:A49"/>
    <mergeCell ref="B44:B49"/>
    <mergeCell ref="C44:C49"/>
    <mergeCell ref="D44:D49"/>
    <mergeCell ref="A50:A52"/>
    <mergeCell ref="B50:B52"/>
    <mergeCell ref="C50:C52"/>
    <mergeCell ref="D50:D52"/>
    <mergeCell ref="D63:D68"/>
  </mergeCells>
  <pageMargins left="0.70866141732283472" right="0.70866141732283472" top="0.74803149606299213" bottom="0.74803149606299213" header="0.31496062992125984" footer="0.31496062992125984"/>
  <pageSetup paperSize="9" scale="86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5"/>
  <sheetViews>
    <sheetView view="pageBreakPreview" topLeftCell="A80" zoomScale="98" zoomScaleNormal="98" zoomScaleSheetLayoutView="98" workbookViewId="0">
      <selection activeCell="A4" sqref="A4:L109"/>
    </sheetView>
  </sheetViews>
  <sheetFormatPr defaultRowHeight="15" x14ac:dyDescent="0.25"/>
  <cols>
    <col min="1" max="1" width="24.28515625" customWidth="1"/>
    <col min="4" max="4" width="9.140625" customWidth="1"/>
    <col min="5" max="5" width="27.140625" customWidth="1"/>
    <col min="6" max="6" width="10.42578125" bestFit="1" customWidth="1"/>
    <col min="7" max="7" width="10.5703125" customWidth="1"/>
    <col min="8" max="8" width="10.140625" customWidth="1"/>
    <col min="9" max="9" width="10.5703125" customWidth="1"/>
    <col min="10" max="10" width="10.28515625" customWidth="1"/>
    <col min="11" max="11" width="10.140625" customWidth="1"/>
    <col min="12" max="12" width="9.7109375" customWidth="1"/>
  </cols>
  <sheetData>
    <row r="1" spans="1:15" ht="15.7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2"/>
      <c r="N1" s="12"/>
      <c r="O1" s="3"/>
    </row>
    <row r="2" spans="1:15" x14ac:dyDescent="0.25">
      <c r="A2" s="479"/>
      <c r="B2" s="479"/>
      <c r="C2" s="479"/>
      <c r="D2" s="479"/>
      <c r="E2" s="479"/>
      <c r="F2" s="479"/>
      <c r="G2" s="479"/>
      <c r="H2" s="479"/>
      <c r="I2" s="479"/>
      <c r="J2" s="479"/>
      <c r="K2" s="479"/>
      <c r="L2" s="479"/>
      <c r="M2" s="3"/>
      <c r="N2" s="3"/>
      <c r="O2" s="3"/>
    </row>
    <row r="3" spans="1:15" x14ac:dyDescent="0.25">
      <c r="A3" s="79"/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3"/>
      <c r="N3" s="3"/>
      <c r="O3" s="3"/>
    </row>
    <row r="4" spans="1:15" x14ac:dyDescent="0.25">
      <c r="A4" s="80" t="s">
        <v>99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3"/>
      <c r="N4" s="3"/>
      <c r="O4" s="3"/>
    </row>
    <row r="5" spans="1:15" ht="15.75" thickBot="1" x14ac:dyDescent="0.3">
      <c r="A5" s="80"/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3"/>
      <c r="N5" s="3"/>
      <c r="O5" s="3"/>
    </row>
    <row r="6" spans="1:15" ht="27.75" customHeight="1" x14ac:dyDescent="0.25">
      <c r="A6" s="441" t="s">
        <v>0</v>
      </c>
      <c r="B6" s="443" t="s">
        <v>1</v>
      </c>
      <c r="C6" s="443"/>
      <c r="D6" s="443"/>
      <c r="E6" s="444" t="s">
        <v>2</v>
      </c>
      <c r="F6" s="446" t="s">
        <v>3</v>
      </c>
      <c r="G6" s="443" t="s">
        <v>4</v>
      </c>
      <c r="H6" s="443"/>
      <c r="I6" s="443"/>
      <c r="J6" s="443" t="s">
        <v>5</v>
      </c>
      <c r="K6" s="443"/>
      <c r="L6" s="443"/>
      <c r="M6" s="3"/>
      <c r="N6" s="3"/>
      <c r="O6" s="3"/>
    </row>
    <row r="7" spans="1:15" ht="29.25" thickBot="1" x14ac:dyDescent="0.3">
      <c r="A7" s="442"/>
      <c r="B7" s="159" t="s">
        <v>13</v>
      </c>
      <c r="C7" s="159" t="s">
        <v>7</v>
      </c>
      <c r="D7" s="159" t="s">
        <v>8</v>
      </c>
      <c r="E7" s="445"/>
      <c r="F7" s="447"/>
      <c r="G7" s="159" t="s">
        <v>13</v>
      </c>
      <c r="H7" s="159" t="s">
        <v>7</v>
      </c>
      <c r="I7" s="159" t="s">
        <v>8</v>
      </c>
      <c r="J7" s="159" t="s">
        <v>13</v>
      </c>
      <c r="K7" s="159" t="s">
        <v>7</v>
      </c>
      <c r="L7" s="159" t="s">
        <v>8</v>
      </c>
      <c r="M7" s="3"/>
      <c r="N7" s="3"/>
      <c r="O7" s="3"/>
    </row>
    <row r="8" spans="1:15" x14ac:dyDescent="0.25">
      <c r="A8" s="451" t="s">
        <v>100</v>
      </c>
      <c r="B8" s="451"/>
      <c r="C8" s="451"/>
      <c r="D8" s="451"/>
      <c r="E8" s="451"/>
      <c r="F8" s="451"/>
      <c r="G8" s="451"/>
      <c r="H8" s="451"/>
      <c r="I8" s="451"/>
      <c r="J8" s="451"/>
      <c r="K8" s="451"/>
      <c r="L8" s="451"/>
      <c r="M8" s="3"/>
      <c r="N8" s="3"/>
      <c r="O8" s="3"/>
    </row>
    <row r="9" spans="1:15" ht="18.75" customHeight="1" thickBot="1" x14ac:dyDescent="0.3">
      <c r="A9" s="452" t="s">
        <v>9</v>
      </c>
      <c r="B9" s="452"/>
      <c r="C9" s="452"/>
      <c r="D9" s="452"/>
      <c r="E9" s="452"/>
      <c r="F9" s="452"/>
      <c r="G9" s="452"/>
      <c r="H9" s="452"/>
      <c r="I9" s="452"/>
      <c r="J9" s="452"/>
      <c r="K9" s="452"/>
      <c r="L9" s="452"/>
      <c r="M9" s="3"/>
      <c r="N9" s="3"/>
      <c r="O9" s="3"/>
    </row>
    <row r="10" spans="1:15" ht="18.75" customHeight="1" x14ac:dyDescent="0.25">
      <c r="A10" s="467" t="s">
        <v>151</v>
      </c>
      <c r="B10" s="482">
        <v>60</v>
      </c>
      <c r="C10" s="482">
        <v>80</v>
      </c>
      <c r="D10" s="482">
        <v>100</v>
      </c>
      <c r="E10" s="93" t="s">
        <v>60</v>
      </c>
      <c r="F10" s="160">
        <v>212</v>
      </c>
      <c r="G10" s="94">
        <v>49</v>
      </c>
      <c r="H10" s="94">
        <v>63</v>
      </c>
      <c r="I10" s="94">
        <v>70</v>
      </c>
      <c r="J10" s="94">
        <v>35</v>
      </c>
      <c r="K10" s="94">
        <v>45</v>
      </c>
      <c r="L10" s="94">
        <v>50</v>
      </c>
      <c r="M10" s="3"/>
      <c r="N10" s="3"/>
      <c r="O10" s="3"/>
    </row>
    <row r="11" spans="1:15" ht="18.75" customHeight="1" x14ac:dyDescent="0.25">
      <c r="A11" s="377"/>
      <c r="B11" s="429"/>
      <c r="C11" s="429"/>
      <c r="D11" s="429"/>
      <c r="E11" s="3" t="s">
        <v>35</v>
      </c>
      <c r="F11" s="95">
        <v>219</v>
      </c>
      <c r="G11" s="149">
        <v>21</v>
      </c>
      <c r="H11" s="149">
        <v>27</v>
      </c>
      <c r="I11" s="83">
        <v>30</v>
      </c>
      <c r="J11" s="149">
        <v>16</v>
      </c>
      <c r="K11" s="149">
        <v>21</v>
      </c>
      <c r="L11" s="83">
        <v>23</v>
      </c>
      <c r="M11" s="3"/>
      <c r="N11" s="3"/>
      <c r="O11" s="3"/>
    </row>
    <row r="12" spans="1:15" ht="18.75" customHeight="1" x14ac:dyDescent="0.25">
      <c r="A12" s="377"/>
      <c r="B12" s="429"/>
      <c r="C12" s="429"/>
      <c r="D12" s="429"/>
      <c r="E12" s="74" t="s">
        <v>37</v>
      </c>
      <c r="F12" s="150">
        <v>751</v>
      </c>
      <c r="G12" s="149">
        <v>21</v>
      </c>
      <c r="H12" s="149">
        <v>27</v>
      </c>
      <c r="I12" s="83">
        <v>30</v>
      </c>
      <c r="J12" s="149">
        <v>15</v>
      </c>
      <c r="K12" s="149">
        <v>19</v>
      </c>
      <c r="L12" s="83">
        <v>21</v>
      </c>
      <c r="M12" s="3"/>
      <c r="N12" s="3"/>
      <c r="O12" s="3"/>
    </row>
    <row r="13" spans="1:15" ht="18.75" customHeight="1" x14ac:dyDescent="0.25">
      <c r="A13" s="377"/>
      <c r="B13" s="429"/>
      <c r="C13" s="429"/>
      <c r="D13" s="429"/>
      <c r="E13" s="74" t="s">
        <v>12</v>
      </c>
      <c r="F13" s="150">
        <v>791</v>
      </c>
      <c r="G13" s="83">
        <v>4</v>
      </c>
      <c r="H13" s="83">
        <v>4.5</v>
      </c>
      <c r="I13" s="83">
        <v>5</v>
      </c>
      <c r="J13" s="83">
        <v>4</v>
      </c>
      <c r="K13" s="83">
        <v>4.5</v>
      </c>
      <c r="L13" s="83">
        <v>5</v>
      </c>
      <c r="M13" s="3"/>
      <c r="N13" s="3"/>
      <c r="O13" s="3"/>
    </row>
    <row r="14" spans="1:15" ht="18.75" customHeight="1" x14ac:dyDescent="0.25">
      <c r="A14" s="377"/>
      <c r="B14" s="429"/>
      <c r="C14" s="429"/>
      <c r="D14" s="429"/>
      <c r="E14" s="75" t="s">
        <v>28</v>
      </c>
      <c r="F14" s="150">
        <v>80</v>
      </c>
      <c r="G14" s="83">
        <v>0.1</v>
      </c>
      <c r="H14" s="83">
        <v>0.1</v>
      </c>
      <c r="I14" s="83">
        <v>0.1</v>
      </c>
      <c r="J14" s="83">
        <v>0.1</v>
      </c>
      <c r="K14" s="83">
        <v>0.1</v>
      </c>
      <c r="L14" s="83">
        <v>0.1</v>
      </c>
      <c r="M14" s="3"/>
      <c r="N14" s="3"/>
      <c r="O14" s="3"/>
    </row>
    <row r="15" spans="1:15" ht="18.75" customHeight="1" x14ac:dyDescent="0.25">
      <c r="A15" s="438" t="s">
        <v>158</v>
      </c>
      <c r="B15" s="409" t="s">
        <v>46</v>
      </c>
      <c r="C15" s="409" t="s">
        <v>47</v>
      </c>
      <c r="D15" s="409" t="s">
        <v>48</v>
      </c>
      <c r="E15" s="108" t="s">
        <v>159</v>
      </c>
      <c r="F15" s="150">
        <v>1900</v>
      </c>
      <c r="G15" s="81">
        <v>75</v>
      </c>
      <c r="H15" s="81">
        <v>84</v>
      </c>
      <c r="I15" s="81">
        <v>94</v>
      </c>
      <c r="J15" s="81">
        <v>68</v>
      </c>
      <c r="K15" s="81">
        <v>78</v>
      </c>
      <c r="L15" s="81">
        <v>98</v>
      </c>
      <c r="M15" s="3"/>
      <c r="N15" s="3"/>
      <c r="O15" s="3"/>
    </row>
    <row r="16" spans="1:15" ht="18.75" customHeight="1" x14ac:dyDescent="0.25">
      <c r="A16" s="438"/>
      <c r="B16" s="409"/>
      <c r="C16" s="409"/>
      <c r="D16" s="409"/>
      <c r="E16" s="74" t="s">
        <v>11</v>
      </c>
      <c r="F16" s="150">
        <v>204</v>
      </c>
      <c r="G16" s="81">
        <v>13</v>
      </c>
      <c r="H16" s="81">
        <v>15</v>
      </c>
      <c r="I16" s="81">
        <v>20</v>
      </c>
      <c r="J16" s="81">
        <v>10</v>
      </c>
      <c r="K16" s="81">
        <v>10</v>
      </c>
      <c r="L16" s="81">
        <v>13</v>
      </c>
      <c r="M16" s="3"/>
      <c r="N16" s="3"/>
      <c r="O16" s="3"/>
    </row>
    <row r="17" spans="1:15" ht="18.75" customHeight="1" x14ac:dyDescent="0.25">
      <c r="A17" s="438"/>
      <c r="B17" s="409"/>
      <c r="C17" s="409"/>
      <c r="D17" s="409"/>
      <c r="E17" s="74" t="s">
        <v>10</v>
      </c>
      <c r="F17" s="150">
        <v>219</v>
      </c>
      <c r="G17" s="81">
        <v>13</v>
      </c>
      <c r="H17" s="81">
        <v>1</v>
      </c>
      <c r="I17" s="81">
        <v>20</v>
      </c>
      <c r="J17" s="81">
        <v>10</v>
      </c>
      <c r="K17" s="81">
        <v>11</v>
      </c>
      <c r="L17" s="81">
        <v>15</v>
      </c>
      <c r="M17" s="3"/>
      <c r="N17" s="3"/>
      <c r="O17" s="3"/>
    </row>
    <row r="18" spans="1:15" ht="18.75" customHeight="1" x14ac:dyDescent="0.25">
      <c r="A18" s="438"/>
      <c r="B18" s="409"/>
      <c r="C18" s="409"/>
      <c r="D18" s="409"/>
      <c r="E18" s="74" t="s">
        <v>12</v>
      </c>
      <c r="F18" s="150">
        <v>791</v>
      </c>
      <c r="G18" s="81">
        <v>3</v>
      </c>
      <c r="H18" s="81">
        <v>4</v>
      </c>
      <c r="I18" s="81">
        <v>5</v>
      </c>
      <c r="J18" s="81">
        <v>5</v>
      </c>
      <c r="K18" s="81">
        <v>5</v>
      </c>
      <c r="L18" s="81">
        <v>7</v>
      </c>
      <c r="M18" s="3"/>
      <c r="N18" s="3"/>
      <c r="O18" s="3"/>
    </row>
    <row r="19" spans="1:15" ht="18.75" customHeight="1" x14ac:dyDescent="0.25">
      <c r="A19" s="438"/>
      <c r="B19" s="409"/>
      <c r="C19" s="409"/>
      <c r="D19" s="409"/>
      <c r="E19" s="74" t="s">
        <v>59</v>
      </c>
      <c r="F19" s="83">
        <v>800</v>
      </c>
      <c r="G19" s="81">
        <v>1</v>
      </c>
      <c r="H19" s="81">
        <v>1</v>
      </c>
      <c r="I19" s="81">
        <v>1</v>
      </c>
      <c r="J19" s="81">
        <v>1</v>
      </c>
      <c r="K19" s="81">
        <v>1</v>
      </c>
      <c r="L19" s="81">
        <v>1</v>
      </c>
      <c r="M19" s="3"/>
      <c r="N19" s="3"/>
      <c r="O19" s="3"/>
    </row>
    <row r="20" spans="1:15" ht="18.75" customHeight="1" x14ac:dyDescent="0.25">
      <c r="A20" s="438"/>
      <c r="B20" s="409"/>
      <c r="C20" s="409"/>
      <c r="D20" s="409"/>
      <c r="E20" s="75" t="s">
        <v>28</v>
      </c>
      <c r="F20" s="150">
        <v>80</v>
      </c>
      <c r="G20" s="83">
        <v>0.2</v>
      </c>
      <c r="H20" s="83">
        <v>0.2</v>
      </c>
      <c r="I20" s="83">
        <v>0.3</v>
      </c>
      <c r="J20" s="83">
        <v>0.2</v>
      </c>
      <c r="K20" s="83">
        <v>0.2</v>
      </c>
      <c r="L20" s="83">
        <v>0.3</v>
      </c>
      <c r="M20" s="3"/>
      <c r="N20" s="3"/>
      <c r="O20" s="3"/>
    </row>
    <row r="21" spans="1:15" ht="18.75" customHeight="1" x14ac:dyDescent="0.25">
      <c r="A21" s="438"/>
      <c r="B21" s="409"/>
      <c r="C21" s="409"/>
      <c r="D21" s="409"/>
      <c r="E21" s="97" t="s">
        <v>96</v>
      </c>
      <c r="F21" s="153">
        <v>613</v>
      </c>
      <c r="G21" s="162">
        <v>63</v>
      </c>
      <c r="H21" s="162">
        <v>68</v>
      </c>
      <c r="I21" s="162">
        <v>75</v>
      </c>
      <c r="J21" s="162">
        <v>63</v>
      </c>
      <c r="K21" s="162">
        <v>60</v>
      </c>
      <c r="L21" s="162">
        <v>75</v>
      </c>
      <c r="M21" s="3"/>
      <c r="N21" s="3"/>
      <c r="O21" s="3"/>
    </row>
    <row r="22" spans="1:15" ht="18.75" customHeight="1" x14ac:dyDescent="0.25">
      <c r="A22" s="438"/>
      <c r="B22" s="409"/>
      <c r="C22" s="409"/>
      <c r="D22" s="409"/>
      <c r="E22" s="75" t="s">
        <v>121</v>
      </c>
      <c r="F22" s="109">
        <v>5538</v>
      </c>
      <c r="G22" s="149">
        <v>7</v>
      </c>
      <c r="H22" s="81">
        <v>10</v>
      </c>
      <c r="I22" s="81">
        <v>15</v>
      </c>
      <c r="J22" s="81">
        <v>7</v>
      </c>
      <c r="K22" s="81">
        <v>10</v>
      </c>
      <c r="L22" s="81">
        <v>15</v>
      </c>
      <c r="M22" s="3"/>
      <c r="N22" s="3"/>
      <c r="O22" s="3"/>
    </row>
    <row r="23" spans="1:15" ht="15.75" x14ac:dyDescent="0.25">
      <c r="A23" s="406" t="s">
        <v>50</v>
      </c>
      <c r="B23" s="468" t="s">
        <v>46</v>
      </c>
      <c r="C23" s="468" t="s">
        <v>46</v>
      </c>
      <c r="D23" s="468" t="s">
        <v>46</v>
      </c>
      <c r="E23" s="75" t="s">
        <v>42</v>
      </c>
      <c r="F23" s="150">
        <v>1488</v>
      </c>
      <c r="G23" s="83">
        <v>10</v>
      </c>
      <c r="H23" s="83">
        <v>10</v>
      </c>
      <c r="I23" s="83">
        <v>10</v>
      </c>
      <c r="J23" s="83">
        <v>5</v>
      </c>
      <c r="K23" s="83">
        <v>5</v>
      </c>
      <c r="L23" s="83">
        <v>5</v>
      </c>
      <c r="M23" s="3"/>
      <c r="N23" s="3"/>
      <c r="O23" s="3"/>
    </row>
    <row r="24" spans="1:15" ht="15.75" x14ac:dyDescent="0.25">
      <c r="A24" s="407"/>
      <c r="B24" s="415"/>
      <c r="C24" s="415"/>
      <c r="D24" s="415"/>
      <c r="E24" s="75" t="s">
        <v>51</v>
      </c>
      <c r="F24" s="150">
        <v>751</v>
      </c>
      <c r="G24" s="83">
        <v>89</v>
      </c>
      <c r="H24" s="83">
        <v>89</v>
      </c>
      <c r="I24" s="83">
        <v>89</v>
      </c>
      <c r="J24" s="83">
        <v>60</v>
      </c>
      <c r="K24" s="83">
        <v>60</v>
      </c>
      <c r="L24" s="83">
        <v>60</v>
      </c>
      <c r="M24" s="3"/>
      <c r="N24" s="3"/>
      <c r="O24" s="3"/>
    </row>
    <row r="25" spans="1:15" ht="15.75" x14ac:dyDescent="0.25">
      <c r="A25" s="437"/>
      <c r="B25" s="416"/>
      <c r="C25" s="416"/>
      <c r="D25" s="416"/>
      <c r="E25" s="75" t="s">
        <v>32</v>
      </c>
      <c r="F25" s="150">
        <v>425</v>
      </c>
      <c r="G25" s="83">
        <v>3</v>
      </c>
      <c r="H25" s="83">
        <v>3</v>
      </c>
      <c r="I25" s="83">
        <v>3</v>
      </c>
      <c r="J25" s="83">
        <v>3</v>
      </c>
      <c r="K25" s="83">
        <v>3</v>
      </c>
      <c r="L25" s="83">
        <v>3</v>
      </c>
      <c r="M25" s="3"/>
      <c r="N25" s="3"/>
      <c r="O25" s="3"/>
    </row>
    <row r="26" spans="1:15" ht="30" x14ac:dyDescent="0.25">
      <c r="A26" s="90" t="s">
        <v>110</v>
      </c>
      <c r="B26" s="91">
        <v>30</v>
      </c>
      <c r="C26" s="91">
        <v>50</v>
      </c>
      <c r="D26" s="91">
        <v>50</v>
      </c>
      <c r="E26" s="92" t="s">
        <v>110</v>
      </c>
      <c r="F26" s="149">
        <v>550</v>
      </c>
      <c r="G26" s="81">
        <v>30</v>
      </c>
      <c r="H26" s="81">
        <v>50</v>
      </c>
      <c r="I26" s="81">
        <v>50</v>
      </c>
      <c r="J26" s="81">
        <v>30</v>
      </c>
      <c r="K26" s="81">
        <v>50</v>
      </c>
      <c r="L26" s="81">
        <v>50</v>
      </c>
      <c r="M26" s="3"/>
      <c r="N26" s="3"/>
      <c r="O26" s="3"/>
    </row>
    <row r="27" spans="1:15" ht="15.75" thickBot="1" x14ac:dyDescent="0.3">
      <c r="A27" s="448"/>
      <c r="B27" s="449"/>
      <c r="C27" s="449"/>
      <c r="D27" s="449"/>
      <c r="E27" s="449"/>
      <c r="F27" s="449"/>
      <c r="G27" s="449"/>
      <c r="H27" s="449"/>
      <c r="I27" s="449"/>
      <c r="J27" s="449"/>
      <c r="K27" s="449"/>
      <c r="L27" s="449"/>
      <c r="M27" s="3"/>
      <c r="N27" s="3"/>
      <c r="O27" s="3"/>
    </row>
    <row r="28" spans="1:15" x14ac:dyDescent="0.25">
      <c r="A28" s="450" t="s">
        <v>49</v>
      </c>
      <c r="B28" s="428"/>
      <c r="C28" s="428"/>
      <c r="D28" s="428"/>
      <c r="E28" s="428"/>
      <c r="F28" s="428"/>
      <c r="G28" s="428"/>
      <c r="H28" s="428"/>
      <c r="I28" s="428"/>
      <c r="J28" s="428"/>
      <c r="K28" s="428"/>
      <c r="L28" s="428"/>
      <c r="M28" s="3"/>
      <c r="N28" s="3"/>
      <c r="O28" s="3"/>
    </row>
    <row r="29" spans="1:15" x14ac:dyDescent="0.25">
      <c r="A29" s="377" t="s">
        <v>143</v>
      </c>
      <c r="B29" s="429">
        <v>70</v>
      </c>
      <c r="C29" s="429">
        <v>90</v>
      </c>
      <c r="D29" s="429">
        <v>100</v>
      </c>
      <c r="E29" s="96" t="s">
        <v>154</v>
      </c>
      <c r="F29" s="150">
        <v>5000</v>
      </c>
      <c r="G29" s="81">
        <v>80</v>
      </c>
      <c r="H29" s="81">
        <v>90</v>
      </c>
      <c r="I29" s="81">
        <v>100</v>
      </c>
      <c r="J29" s="81">
        <v>75</v>
      </c>
      <c r="K29" s="81">
        <v>85</v>
      </c>
      <c r="L29" s="81">
        <v>90</v>
      </c>
      <c r="M29" s="3"/>
      <c r="N29" s="3"/>
      <c r="O29" s="3"/>
    </row>
    <row r="30" spans="1:15" x14ac:dyDescent="0.25">
      <c r="A30" s="377"/>
      <c r="B30" s="429"/>
      <c r="C30" s="429"/>
      <c r="D30" s="429"/>
      <c r="E30" s="74" t="s">
        <v>62</v>
      </c>
      <c r="F30" s="150">
        <v>426</v>
      </c>
      <c r="G30" s="149">
        <v>7</v>
      </c>
      <c r="H30" s="149">
        <v>12</v>
      </c>
      <c r="I30" s="83">
        <v>15</v>
      </c>
      <c r="J30" s="149">
        <v>7</v>
      </c>
      <c r="K30" s="149">
        <v>12</v>
      </c>
      <c r="L30" s="83">
        <v>15</v>
      </c>
      <c r="M30" s="3"/>
      <c r="N30" s="3"/>
      <c r="O30" s="3"/>
    </row>
    <row r="31" spans="1:15" x14ac:dyDescent="0.25">
      <c r="A31" s="377"/>
      <c r="B31" s="429"/>
      <c r="C31" s="429"/>
      <c r="D31" s="429"/>
      <c r="E31" s="74" t="s">
        <v>97</v>
      </c>
      <c r="F31" s="150">
        <v>517</v>
      </c>
      <c r="G31" s="149">
        <v>5</v>
      </c>
      <c r="H31" s="149">
        <v>5</v>
      </c>
      <c r="I31" s="83">
        <v>5</v>
      </c>
      <c r="J31" s="149">
        <v>5</v>
      </c>
      <c r="K31" s="149">
        <v>5</v>
      </c>
      <c r="L31" s="83">
        <v>5</v>
      </c>
      <c r="M31" s="3"/>
      <c r="N31" s="3"/>
      <c r="O31" s="3"/>
    </row>
    <row r="32" spans="1:15" x14ac:dyDescent="0.25">
      <c r="A32" s="377"/>
      <c r="B32" s="429"/>
      <c r="C32" s="429"/>
      <c r="D32" s="429"/>
      <c r="E32" s="97" t="s">
        <v>11</v>
      </c>
      <c r="F32" s="153">
        <v>204</v>
      </c>
      <c r="G32" s="149">
        <v>7</v>
      </c>
      <c r="H32" s="149">
        <v>12</v>
      </c>
      <c r="I32" s="81">
        <v>15</v>
      </c>
      <c r="J32" s="149">
        <v>5</v>
      </c>
      <c r="K32" s="149">
        <v>10</v>
      </c>
      <c r="L32" s="83">
        <v>12</v>
      </c>
      <c r="M32" s="3"/>
      <c r="N32" s="3"/>
      <c r="O32" s="3"/>
    </row>
    <row r="33" spans="1:15" x14ac:dyDescent="0.25">
      <c r="A33" s="377"/>
      <c r="B33" s="429"/>
      <c r="C33" s="429"/>
      <c r="D33" s="429"/>
      <c r="E33" s="74" t="s">
        <v>12</v>
      </c>
      <c r="F33" s="150">
        <v>791</v>
      </c>
      <c r="G33" s="83">
        <v>2</v>
      </c>
      <c r="H33" s="83">
        <v>3</v>
      </c>
      <c r="I33" s="83">
        <v>3</v>
      </c>
      <c r="J33" s="83">
        <v>2</v>
      </c>
      <c r="K33" s="83">
        <v>3</v>
      </c>
      <c r="L33" s="83">
        <v>3</v>
      </c>
      <c r="M33" s="3"/>
      <c r="N33" s="3"/>
      <c r="O33" s="3"/>
    </row>
    <row r="34" spans="1:15" ht="15.75" x14ac:dyDescent="0.25">
      <c r="A34" s="377"/>
      <c r="B34" s="429"/>
      <c r="C34" s="429"/>
      <c r="D34" s="429"/>
      <c r="E34" s="75" t="s">
        <v>28</v>
      </c>
      <c r="F34" s="150">
        <v>80</v>
      </c>
      <c r="G34" s="83">
        <v>0.2</v>
      </c>
      <c r="H34" s="83">
        <v>0.2</v>
      </c>
      <c r="I34" s="83">
        <v>0.2</v>
      </c>
      <c r="J34" s="83">
        <v>0.2</v>
      </c>
      <c r="K34" s="83">
        <v>0.2</v>
      </c>
      <c r="L34" s="83">
        <v>0.2</v>
      </c>
      <c r="M34" s="3"/>
      <c r="N34" s="3"/>
      <c r="O34" s="3"/>
    </row>
    <row r="35" spans="1:15" ht="15.75" x14ac:dyDescent="0.25">
      <c r="A35" s="406" t="s">
        <v>94</v>
      </c>
      <c r="B35" s="453">
        <v>20</v>
      </c>
      <c r="C35" s="453">
        <v>20</v>
      </c>
      <c r="D35" s="453">
        <v>20</v>
      </c>
      <c r="E35" s="75" t="s">
        <v>77</v>
      </c>
      <c r="F35" s="150">
        <v>2103</v>
      </c>
      <c r="G35" s="83">
        <v>10</v>
      </c>
      <c r="H35" s="83">
        <v>10</v>
      </c>
      <c r="I35" s="83">
        <v>10</v>
      </c>
      <c r="J35" s="83">
        <v>10</v>
      </c>
      <c r="K35" s="83">
        <v>10</v>
      </c>
      <c r="L35" s="83">
        <v>10</v>
      </c>
      <c r="M35" s="3"/>
      <c r="N35" s="3"/>
      <c r="O35" s="3"/>
    </row>
    <row r="36" spans="1:15" ht="15.75" x14ac:dyDescent="0.25">
      <c r="A36" s="407"/>
      <c r="B36" s="439"/>
      <c r="C36" s="439"/>
      <c r="D36" s="439"/>
      <c r="E36" s="75" t="s">
        <v>76</v>
      </c>
      <c r="F36" s="150">
        <v>222</v>
      </c>
      <c r="G36" s="83">
        <v>2</v>
      </c>
      <c r="H36" s="83">
        <v>2</v>
      </c>
      <c r="I36" s="83">
        <v>2</v>
      </c>
      <c r="J36" s="83">
        <v>2</v>
      </c>
      <c r="K36" s="83">
        <v>2</v>
      </c>
      <c r="L36" s="83">
        <v>2</v>
      </c>
      <c r="M36" s="3"/>
      <c r="N36" s="3"/>
      <c r="O36" s="3"/>
    </row>
    <row r="37" spans="1:15" ht="15.75" x14ac:dyDescent="0.25">
      <c r="A37" s="407"/>
      <c r="B37" s="439"/>
      <c r="C37" s="439"/>
      <c r="D37" s="439"/>
      <c r="E37" s="120" t="s">
        <v>14</v>
      </c>
      <c r="F37" s="150">
        <v>4560</v>
      </c>
      <c r="G37" s="83">
        <v>2</v>
      </c>
      <c r="H37" s="83">
        <v>2</v>
      </c>
      <c r="I37" s="83">
        <v>2</v>
      </c>
      <c r="J37" s="83">
        <v>2</v>
      </c>
      <c r="K37" s="83">
        <v>2</v>
      </c>
      <c r="L37" s="83">
        <v>2</v>
      </c>
      <c r="M37" s="3"/>
      <c r="N37" s="3"/>
      <c r="O37" s="3"/>
    </row>
    <row r="38" spans="1:15" ht="15.75" x14ac:dyDescent="0.25">
      <c r="A38" s="377" t="s">
        <v>145</v>
      </c>
      <c r="B38" s="429">
        <v>130</v>
      </c>
      <c r="C38" s="429">
        <v>150</v>
      </c>
      <c r="D38" s="429">
        <v>180</v>
      </c>
      <c r="E38" s="84" t="s">
        <v>146</v>
      </c>
      <c r="F38" s="150">
        <v>435</v>
      </c>
      <c r="G38" s="83">
        <v>30</v>
      </c>
      <c r="H38" s="83">
        <v>38</v>
      </c>
      <c r="I38" s="83">
        <v>45</v>
      </c>
      <c r="J38" s="83">
        <v>30</v>
      </c>
      <c r="K38" s="83">
        <v>38</v>
      </c>
      <c r="L38" s="83">
        <v>45</v>
      </c>
      <c r="M38" s="3"/>
      <c r="N38" s="3"/>
      <c r="O38" s="3"/>
    </row>
    <row r="39" spans="1:15" ht="15.75" x14ac:dyDescent="0.25">
      <c r="A39" s="377"/>
      <c r="B39" s="429"/>
      <c r="C39" s="429"/>
      <c r="D39" s="429"/>
      <c r="E39" s="84" t="s">
        <v>35</v>
      </c>
      <c r="F39" s="150">
        <v>219</v>
      </c>
      <c r="G39" s="83">
        <v>60</v>
      </c>
      <c r="H39" s="83">
        <v>65</v>
      </c>
      <c r="I39" s="83">
        <v>70</v>
      </c>
      <c r="J39" s="83">
        <v>54</v>
      </c>
      <c r="K39" s="83">
        <v>59</v>
      </c>
      <c r="L39" s="83">
        <v>66</v>
      </c>
      <c r="M39" s="3"/>
      <c r="N39" s="3"/>
      <c r="O39" s="3"/>
    </row>
    <row r="40" spans="1:15" x14ac:dyDescent="0.25">
      <c r="A40" s="377"/>
      <c r="B40" s="429"/>
      <c r="C40" s="429"/>
      <c r="D40" s="429"/>
      <c r="E40" s="85" t="s">
        <v>112</v>
      </c>
      <c r="F40" s="150">
        <v>1000</v>
      </c>
      <c r="G40" s="149">
        <v>20</v>
      </c>
      <c r="H40" s="149">
        <v>22</v>
      </c>
      <c r="I40" s="149">
        <v>24</v>
      </c>
      <c r="J40" s="149">
        <v>18</v>
      </c>
      <c r="K40" s="149">
        <v>20</v>
      </c>
      <c r="L40" s="149">
        <v>22</v>
      </c>
      <c r="M40" s="3"/>
      <c r="N40" s="3"/>
      <c r="O40" s="3"/>
    </row>
    <row r="41" spans="1:15" ht="15" customHeight="1" x14ac:dyDescent="0.25">
      <c r="A41" s="377"/>
      <c r="B41" s="429"/>
      <c r="C41" s="429"/>
      <c r="D41" s="429"/>
      <c r="E41" s="86" t="s">
        <v>14</v>
      </c>
      <c r="F41" s="87">
        <v>4560</v>
      </c>
      <c r="G41" s="81">
        <v>3</v>
      </c>
      <c r="H41" s="81">
        <v>5</v>
      </c>
      <c r="I41" s="81">
        <v>7</v>
      </c>
      <c r="J41" s="81">
        <v>3</v>
      </c>
      <c r="K41" s="81">
        <v>5</v>
      </c>
      <c r="L41" s="81">
        <v>7</v>
      </c>
      <c r="M41" s="3"/>
      <c r="N41" s="3"/>
      <c r="O41" s="3"/>
    </row>
    <row r="42" spans="1:15" ht="15.75" x14ac:dyDescent="0.25">
      <c r="A42" s="377"/>
      <c r="B42" s="429"/>
      <c r="C42" s="429"/>
      <c r="D42" s="429"/>
      <c r="E42" s="84" t="s">
        <v>28</v>
      </c>
      <c r="F42" s="150">
        <v>80</v>
      </c>
      <c r="G42" s="83">
        <v>0.2</v>
      </c>
      <c r="H42" s="83">
        <v>0.2</v>
      </c>
      <c r="I42" s="83">
        <v>0.2</v>
      </c>
      <c r="J42" s="83">
        <v>0.2</v>
      </c>
      <c r="K42" s="83">
        <v>0.2</v>
      </c>
      <c r="L42" s="83">
        <v>0.2</v>
      </c>
      <c r="M42" s="3"/>
      <c r="N42" s="3"/>
      <c r="O42" s="3"/>
    </row>
    <row r="43" spans="1:15" ht="15.75" x14ac:dyDescent="0.25">
      <c r="A43" s="88" t="s">
        <v>67</v>
      </c>
      <c r="B43" s="89">
        <v>120</v>
      </c>
      <c r="C43" s="89">
        <v>120</v>
      </c>
      <c r="D43" s="89">
        <v>120</v>
      </c>
      <c r="E43" s="75" t="s">
        <v>51</v>
      </c>
      <c r="F43" s="150">
        <v>751</v>
      </c>
      <c r="G43" s="81">
        <v>150</v>
      </c>
      <c r="H43" s="81">
        <v>150</v>
      </c>
      <c r="I43" s="81">
        <v>150</v>
      </c>
      <c r="J43" s="81">
        <v>120</v>
      </c>
      <c r="K43" s="81">
        <v>120</v>
      </c>
      <c r="L43" s="81">
        <v>120</v>
      </c>
      <c r="M43" s="3"/>
      <c r="N43" s="3"/>
      <c r="O43" s="3"/>
    </row>
    <row r="44" spans="1:15" x14ac:dyDescent="0.25">
      <c r="A44" s="377" t="s">
        <v>43</v>
      </c>
      <c r="B44" s="429">
        <v>200</v>
      </c>
      <c r="C44" s="429">
        <v>200</v>
      </c>
      <c r="D44" s="429">
        <v>200</v>
      </c>
      <c r="E44" s="99" t="s">
        <v>44</v>
      </c>
      <c r="F44" s="150">
        <v>630</v>
      </c>
      <c r="G44" s="149">
        <v>20</v>
      </c>
      <c r="H44" s="149">
        <v>20</v>
      </c>
      <c r="I44" s="149">
        <v>20</v>
      </c>
      <c r="J44" s="149">
        <v>20</v>
      </c>
      <c r="K44" s="149">
        <v>20</v>
      </c>
      <c r="L44" s="149">
        <v>20</v>
      </c>
      <c r="M44" s="3"/>
      <c r="N44" s="3"/>
      <c r="O44" s="3"/>
    </row>
    <row r="45" spans="1:15" x14ac:dyDescent="0.25">
      <c r="A45" s="377"/>
      <c r="B45" s="429"/>
      <c r="C45" s="429"/>
      <c r="D45" s="429"/>
      <c r="E45" s="100" t="s">
        <v>32</v>
      </c>
      <c r="F45" s="150">
        <v>425</v>
      </c>
      <c r="G45" s="81">
        <v>3</v>
      </c>
      <c r="H45" s="81">
        <v>3</v>
      </c>
      <c r="I45" s="81">
        <v>3</v>
      </c>
      <c r="J45" s="81">
        <v>3</v>
      </c>
      <c r="K45" s="81">
        <v>3</v>
      </c>
      <c r="L45" s="81">
        <v>3</v>
      </c>
      <c r="M45" s="3"/>
      <c r="N45" s="3"/>
      <c r="O45" s="3"/>
    </row>
    <row r="46" spans="1:15" ht="30.75" thickBot="1" x14ac:dyDescent="0.3">
      <c r="A46" s="101" t="s">
        <v>110</v>
      </c>
      <c r="B46" s="102">
        <v>30</v>
      </c>
      <c r="C46" s="102">
        <v>50</v>
      </c>
      <c r="D46" s="102">
        <v>50</v>
      </c>
      <c r="E46" s="103" t="s">
        <v>110</v>
      </c>
      <c r="F46" s="104">
        <v>550</v>
      </c>
      <c r="G46" s="105">
        <v>30</v>
      </c>
      <c r="H46" s="105">
        <v>50</v>
      </c>
      <c r="I46" s="105">
        <v>50</v>
      </c>
      <c r="J46" s="105">
        <v>30</v>
      </c>
      <c r="K46" s="105">
        <v>50</v>
      </c>
      <c r="L46" s="105">
        <v>50</v>
      </c>
      <c r="M46" s="3"/>
      <c r="N46" s="3"/>
      <c r="O46" s="3"/>
    </row>
    <row r="47" spans="1:15" ht="15.75" thickBot="1" x14ac:dyDescent="0.3">
      <c r="A47" s="462"/>
      <c r="B47" s="463"/>
      <c r="C47" s="463"/>
      <c r="D47" s="463"/>
      <c r="E47" s="463"/>
      <c r="F47" s="463"/>
      <c r="G47" s="463"/>
      <c r="H47" s="463"/>
      <c r="I47" s="463"/>
      <c r="J47" s="463"/>
      <c r="K47" s="463"/>
      <c r="L47" s="463"/>
      <c r="M47" s="3"/>
      <c r="N47" s="3"/>
      <c r="O47" s="3"/>
    </row>
    <row r="48" spans="1:15" ht="15.75" thickBot="1" x14ac:dyDescent="0.3">
      <c r="A48" s="450" t="s">
        <v>33</v>
      </c>
      <c r="B48" s="428"/>
      <c r="C48" s="428"/>
      <c r="D48" s="428"/>
      <c r="E48" s="428"/>
      <c r="F48" s="428"/>
      <c r="G48" s="428"/>
      <c r="H48" s="428"/>
      <c r="I48" s="428"/>
      <c r="J48" s="428"/>
      <c r="K48" s="428"/>
      <c r="L48" s="428"/>
      <c r="M48" s="3"/>
      <c r="N48" s="3"/>
      <c r="O48" s="3"/>
    </row>
    <row r="49" spans="1:15" x14ac:dyDescent="0.25">
      <c r="A49" s="454" t="s">
        <v>102</v>
      </c>
      <c r="B49" s="434">
        <v>60</v>
      </c>
      <c r="C49" s="434">
        <v>80</v>
      </c>
      <c r="D49" s="434">
        <v>100</v>
      </c>
      <c r="E49" s="107" t="s">
        <v>103</v>
      </c>
      <c r="F49" s="161">
        <v>409</v>
      </c>
      <c r="G49" s="161">
        <v>30</v>
      </c>
      <c r="H49" s="161">
        <v>40</v>
      </c>
      <c r="I49" s="161">
        <v>48</v>
      </c>
      <c r="J49" s="161">
        <v>26</v>
      </c>
      <c r="K49" s="161">
        <v>29</v>
      </c>
      <c r="L49" s="161">
        <v>31</v>
      </c>
      <c r="M49" s="3"/>
      <c r="N49" s="3"/>
      <c r="O49" s="3"/>
    </row>
    <row r="50" spans="1:15" x14ac:dyDescent="0.25">
      <c r="A50" s="455"/>
      <c r="B50" s="435"/>
      <c r="C50" s="435"/>
      <c r="D50" s="435"/>
      <c r="E50" s="157" t="s">
        <v>35</v>
      </c>
      <c r="F50" s="155">
        <v>219</v>
      </c>
      <c r="G50" s="155">
        <v>17</v>
      </c>
      <c r="H50" s="155">
        <v>19</v>
      </c>
      <c r="I50" s="155">
        <v>28</v>
      </c>
      <c r="J50" s="155">
        <v>13</v>
      </c>
      <c r="K50" s="155">
        <v>14</v>
      </c>
      <c r="L50" s="155">
        <v>22</v>
      </c>
      <c r="M50" s="3"/>
      <c r="N50" s="3"/>
      <c r="O50" s="3"/>
    </row>
    <row r="51" spans="1:15" x14ac:dyDescent="0.25">
      <c r="A51" s="455"/>
      <c r="B51" s="435"/>
      <c r="C51" s="435"/>
      <c r="D51" s="435"/>
      <c r="E51" s="157" t="s">
        <v>40</v>
      </c>
      <c r="F51" s="155">
        <v>276</v>
      </c>
      <c r="G51" s="155">
        <v>35</v>
      </c>
      <c r="H51" s="155">
        <v>50</v>
      </c>
      <c r="I51" s="155">
        <v>60</v>
      </c>
      <c r="J51" s="155">
        <v>28</v>
      </c>
      <c r="K51" s="155">
        <v>33</v>
      </c>
      <c r="L51" s="155">
        <v>42</v>
      </c>
      <c r="M51" s="3"/>
      <c r="N51" s="3"/>
      <c r="O51" s="3"/>
    </row>
    <row r="52" spans="1:15" x14ac:dyDescent="0.25">
      <c r="A52" s="456"/>
      <c r="B52" s="436"/>
      <c r="C52" s="436"/>
      <c r="D52" s="436"/>
      <c r="E52" s="86" t="s">
        <v>12</v>
      </c>
      <c r="F52" s="150">
        <v>791</v>
      </c>
      <c r="G52" s="155">
        <v>3</v>
      </c>
      <c r="H52" s="155">
        <v>5</v>
      </c>
      <c r="I52" s="155">
        <v>5</v>
      </c>
      <c r="J52" s="155">
        <v>3</v>
      </c>
      <c r="K52" s="155">
        <v>5</v>
      </c>
      <c r="L52" s="155">
        <v>5</v>
      </c>
      <c r="M52" s="3"/>
      <c r="N52" s="3"/>
      <c r="O52" s="3"/>
    </row>
    <row r="53" spans="1:15" x14ac:dyDescent="0.25">
      <c r="A53" s="377" t="s">
        <v>114</v>
      </c>
      <c r="B53" s="409" t="s">
        <v>46</v>
      </c>
      <c r="C53" s="409" t="s">
        <v>48</v>
      </c>
      <c r="D53" s="409" t="s">
        <v>113</v>
      </c>
      <c r="E53" s="96" t="s">
        <v>154</v>
      </c>
      <c r="F53" s="150">
        <v>5000</v>
      </c>
      <c r="G53" s="81">
        <v>50</v>
      </c>
      <c r="H53" s="81">
        <v>65</v>
      </c>
      <c r="I53" s="81">
        <v>80</v>
      </c>
      <c r="J53" s="81">
        <v>47</v>
      </c>
      <c r="K53" s="81">
        <v>58</v>
      </c>
      <c r="L53" s="81">
        <v>69</v>
      </c>
      <c r="M53" s="3"/>
      <c r="N53" s="3"/>
      <c r="O53" s="3"/>
    </row>
    <row r="54" spans="1:15" x14ac:dyDescent="0.25">
      <c r="A54" s="377"/>
      <c r="B54" s="409"/>
      <c r="C54" s="409"/>
      <c r="D54" s="409"/>
      <c r="E54" s="74" t="s">
        <v>52</v>
      </c>
      <c r="F54" s="150">
        <v>632</v>
      </c>
      <c r="G54" s="81">
        <v>16</v>
      </c>
      <c r="H54" s="81">
        <v>20</v>
      </c>
      <c r="I54" s="81">
        <v>24</v>
      </c>
      <c r="J54" s="81">
        <v>16</v>
      </c>
      <c r="K54" s="81">
        <v>20</v>
      </c>
      <c r="L54" s="81">
        <v>24</v>
      </c>
      <c r="M54" s="3"/>
      <c r="N54" s="3"/>
      <c r="O54" s="3"/>
    </row>
    <row r="55" spans="1:15" x14ac:dyDescent="0.25">
      <c r="A55" s="377"/>
      <c r="B55" s="409"/>
      <c r="C55" s="409"/>
      <c r="D55" s="409"/>
      <c r="E55" s="74" t="s">
        <v>12</v>
      </c>
      <c r="F55" s="150">
        <v>791</v>
      </c>
      <c r="G55" s="81">
        <v>4</v>
      </c>
      <c r="H55" s="81">
        <v>5</v>
      </c>
      <c r="I55" s="81">
        <v>6</v>
      </c>
      <c r="J55" s="81">
        <v>4</v>
      </c>
      <c r="K55" s="81">
        <v>5</v>
      </c>
      <c r="L55" s="81">
        <v>6</v>
      </c>
      <c r="M55" s="3"/>
      <c r="N55" s="3"/>
      <c r="O55" s="3"/>
    </row>
    <row r="56" spans="1:15" x14ac:dyDescent="0.25">
      <c r="A56" s="377"/>
      <c r="B56" s="409"/>
      <c r="C56" s="409"/>
      <c r="D56" s="409"/>
      <c r="E56" s="74" t="s">
        <v>10</v>
      </c>
      <c r="F56" s="150">
        <v>219</v>
      </c>
      <c r="G56" s="81">
        <v>10</v>
      </c>
      <c r="H56" s="81">
        <v>12</v>
      </c>
      <c r="I56" s="81">
        <v>15</v>
      </c>
      <c r="J56" s="81">
        <v>8</v>
      </c>
      <c r="K56" s="81">
        <v>10</v>
      </c>
      <c r="L56" s="81">
        <v>12</v>
      </c>
      <c r="M56" s="3"/>
      <c r="N56" s="3"/>
      <c r="O56" s="3"/>
    </row>
    <row r="57" spans="1:15" x14ac:dyDescent="0.25">
      <c r="A57" s="377"/>
      <c r="B57" s="409"/>
      <c r="C57" s="409"/>
      <c r="D57" s="409"/>
      <c r="E57" s="74" t="s">
        <v>11</v>
      </c>
      <c r="F57" s="150">
        <v>204</v>
      </c>
      <c r="G57" s="81">
        <v>9</v>
      </c>
      <c r="H57" s="81">
        <v>12</v>
      </c>
      <c r="I57" s="81">
        <v>14</v>
      </c>
      <c r="J57" s="81">
        <v>8</v>
      </c>
      <c r="K57" s="81">
        <v>10</v>
      </c>
      <c r="L57" s="81">
        <v>12</v>
      </c>
      <c r="M57" s="3"/>
      <c r="N57" s="3"/>
      <c r="O57" s="3"/>
    </row>
    <row r="58" spans="1:15" ht="15.75" customHeight="1" x14ac:dyDescent="0.25">
      <c r="A58" s="377"/>
      <c r="B58" s="409"/>
      <c r="C58" s="409"/>
      <c r="D58" s="409"/>
      <c r="E58" s="75" t="s">
        <v>28</v>
      </c>
      <c r="F58" s="150">
        <v>80</v>
      </c>
      <c r="G58" s="83">
        <v>0.1</v>
      </c>
      <c r="H58" s="83">
        <v>0.2</v>
      </c>
      <c r="I58" s="83">
        <v>0.3</v>
      </c>
      <c r="J58" s="83">
        <v>0.1</v>
      </c>
      <c r="K58" s="83">
        <v>0.2</v>
      </c>
      <c r="L58" s="83">
        <v>0.3</v>
      </c>
      <c r="M58" s="3"/>
      <c r="N58" s="3"/>
      <c r="O58" s="3"/>
    </row>
    <row r="59" spans="1:15" ht="35.25" customHeight="1" x14ac:dyDescent="0.25">
      <c r="A59" s="377" t="s">
        <v>126</v>
      </c>
      <c r="B59" s="429">
        <v>50</v>
      </c>
      <c r="C59" s="429">
        <v>50</v>
      </c>
      <c r="D59" s="429">
        <v>50</v>
      </c>
      <c r="E59" s="157" t="s">
        <v>127</v>
      </c>
      <c r="F59" s="150">
        <v>412</v>
      </c>
      <c r="G59" s="81">
        <v>30</v>
      </c>
      <c r="H59" s="81">
        <v>30</v>
      </c>
      <c r="I59" s="81">
        <v>30</v>
      </c>
      <c r="J59" s="81">
        <v>30</v>
      </c>
      <c r="K59" s="81">
        <v>30</v>
      </c>
      <c r="L59" s="81">
        <v>30</v>
      </c>
      <c r="M59" s="3"/>
      <c r="N59" s="3"/>
      <c r="O59" s="3"/>
    </row>
    <row r="60" spans="1:15" ht="42" customHeight="1" x14ac:dyDescent="0.25">
      <c r="A60" s="377"/>
      <c r="B60" s="429"/>
      <c r="C60" s="429"/>
      <c r="D60" s="429"/>
      <c r="E60" s="157" t="s">
        <v>128</v>
      </c>
      <c r="F60" s="150">
        <v>412</v>
      </c>
      <c r="G60" s="81">
        <v>2</v>
      </c>
      <c r="H60" s="81">
        <v>2</v>
      </c>
      <c r="I60" s="81">
        <v>2</v>
      </c>
      <c r="J60" s="81">
        <v>2</v>
      </c>
      <c r="K60" s="81">
        <v>2</v>
      </c>
      <c r="L60" s="81">
        <v>2</v>
      </c>
      <c r="M60" s="3"/>
      <c r="N60" s="3"/>
      <c r="O60" s="3"/>
    </row>
    <row r="61" spans="1:15" ht="15.75" customHeight="1" x14ac:dyDescent="0.25">
      <c r="A61" s="377"/>
      <c r="B61" s="429"/>
      <c r="C61" s="429"/>
      <c r="D61" s="429"/>
      <c r="E61" s="157" t="s">
        <v>38</v>
      </c>
      <c r="F61" s="150">
        <v>425</v>
      </c>
      <c r="G61" s="81">
        <v>4</v>
      </c>
      <c r="H61" s="81">
        <v>4</v>
      </c>
      <c r="I61" s="81">
        <v>4</v>
      </c>
      <c r="J61" s="81">
        <v>4</v>
      </c>
      <c r="K61" s="81">
        <v>4</v>
      </c>
      <c r="L61" s="81">
        <v>4</v>
      </c>
      <c r="M61" s="3"/>
      <c r="N61" s="3"/>
      <c r="O61" s="3"/>
    </row>
    <row r="62" spans="1:15" ht="15.75" customHeight="1" x14ac:dyDescent="0.25">
      <c r="A62" s="377"/>
      <c r="B62" s="429"/>
      <c r="C62" s="429"/>
      <c r="D62" s="429"/>
      <c r="E62" s="157" t="s">
        <v>129</v>
      </c>
      <c r="F62" s="150">
        <v>4560</v>
      </c>
      <c r="G62" s="81">
        <v>1</v>
      </c>
      <c r="H62" s="81">
        <v>1</v>
      </c>
      <c r="I62" s="81">
        <v>1</v>
      </c>
      <c r="J62" s="81">
        <v>1</v>
      </c>
      <c r="K62" s="81">
        <v>1</v>
      </c>
      <c r="L62" s="81">
        <v>1</v>
      </c>
      <c r="M62" s="3"/>
      <c r="N62" s="3"/>
      <c r="O62" s="3"/>
    </row>
    <row r="63" spans="1:15" ht="15.75" customHeight="1" x14ac:dyDescent="0.25">
      <c r="A63" s="377"/>
      <c r="B63" s="429"/>
      <c r="C63" s="429"/>
      <c r="D63" s="429"/>
      <c r="E63" s="157" t="s">
        <v>133</v>
      </c>
      <c r="F63" s="150">
        <v>517</v>
      </c>
      <c r="G63" s="81">
        <v>5</v>
      </c>
      <c r="H63" s="81">
        <v>5</v>
      </c>
      <c r="I63" s="81">
        <v>5</v>
      </c>
      <c r="J63" s="81">
        <v>5</v>
      </c>
      <c r="K63" s="81">
        <v>5</v>
      </c>
      <c r="L63" s="81">
        <v>5</v>
      </c>
      <c r="M63" s="3"/>
      <c r="N63" s="3"/>
      <c r="O63" s="3"/>
    </row>
    <row r="64" spans="1:15" ht="15.75" customHeight="1" x14ac:dyDescent="0.25">
      <c r="A64" s="377"/>
      <c r="B64" s="429"/>
      <c r="C64" s="429"/>
      <c r="D64" s="429"/>
      <c r="E64" s="157" t="s">
        <v>61</v>
      </c>
      <c r="F64" s="150">
        <v>417</v>
      </c>
      <c r="G64" s="81">
        <v>9</v>
      </c>
      <c r="H64" s="81">
        <v>9</v>
      </c>
      <c r="I64" s="81">
        <v>9</v>
      </c>
      <c r="J64" s="81">
        <v>9</v>
      </c>
      <c r="K64" s="81">
        <v>9</v>
      </c>
      <c r="L64" s="81">
        <v>9</v>
      </c>
      <c r="M64" s="3"/>
      <c r="N64" s="3"/>
      <c r="O64" s="3"/>
    </row>
    <row r="65" spans="1:15" ht="15.75" customHeight="1" x14ac:dyDescent="0.25">
      <c r="A65" s="377"/>
      <c r="B65" s="429"/>
      <c r="C65" s="429"/>
      <c r="D65" s="429"/>
      <c r="E65" s="157" t="s">
        <v>121</v>
      </c>
      <c r="F65" s="109">
        <v>5538</v>
      </c>
      <c r="G65" s="81">
        <v>13</v>
      </c>
      <c r="H65" s="81">
        <v>13</v>
      </c>
      <c r="I65" s="81">
        <v>13</v>
      </c>
      <c r="J65" s="81">
        <v>13</v>
      </c>
      <c r="K65" s="81">
        <v>13</v>
      </c>
      <c r="L65" s="81">
        <v>13</v>
      </c>
      <c r="M65" s="3"/>
      <c r="N65" s="3"/>
      <c r="O65" s="3"/>
    </row>
    <row r="66" spans="1:15" x14ac:dyDescent="0.25">
      <c r="A66" s="377"/>
      <c r="B66" s="429"/>
      <c r="C66" s="429"/>
      <c r="D66" s="429"/>
      <c r="E66" s="157" t="s">
        <v>130</v>
      </c>
      <c r="F66" s="150">
        <v>5895</v>
      </c>
      <c r="G66" s="81">
        <v>1</v>
      </c>
      <c r="H66" s="81">
        <v>1</v>
      </c>
      <c r="I66" s="81">
        <v>1</v>
      </c>
      <c r="J66" s="81">
        <v>1E-3</v>
      </c>
      <c r="K66" s="81">
        <v>1</v>
      </c>
      <c r="L66" s="81">
        <v>1</v>
      </c>
      <c r="M66" s="3"/>
      <c r="N66" s="3"/>
      <c r="O66" s="3"/>
    </row>
    <row r="67" spans="1:15" x14ac:dyDescent="0.25">
      <c r="A67" s="377"/>
      <c r="B67" s="429"/>
      <c r="C67" s="429"/>
      <c r="D67" s="429"/>
      <c r="E67" s="157" t="s">
        <v>131</v>
      </c>
      <c r="F67" s="150">
        <v>80</v>
      </c>
      <c r="G67" s="83">
        <v>0.2</v>
      </c>
      <c r="H67" s="83">
        <v>0.2</v>
      </c>
      <c r="I67" s="83">
        <v>0.2</v>
      </c>
      <c r="J67" s="83">
        <v>0.2</v>
      </c>
      <c r="K67" s="83">
        <v>0.2</v>
      </c>
      <c r="L67" s="83">
        <v>0.2</v>
      </c>
      <c r="M67" s="3"/>
      <c r="N67" s="3"/>
      <c r="O67" s="3"/>
    </row>
    <row r="68" spans="1:15" x14ac:dyDescent="0.25">
      <c r="A68" s="377"/>
      <c r="B68" s="429"/>
      <c r="C68" s="429"/>
      <c r="D68" s="429"/>
      <c r="E68" s="157" t="s">
        <v>132</v>
      </c>
      <c r="F68" s="150">
        <v>5000</v>
      </c>
      <c r="G68" s="150">
        <v>0.03</v>
      </c>
      <c r="H68" s="150">
        <v>0.03</v>
      </c>
      <c r="I68" s="150">
        <v>0.03</v>
      </c>
      <c r="J68" s="150">
        <v>0.03</v>
      </c>
      <c r="K68" s="150">
        <v>0.03</v>
      </c>
      <c r="L68" s="150">
        <v>0.03</v>
      </c>
      <c r="M68" s="3"/>
      <c r="N68" s="3"/>
      <c r="O68" s="3"/>
    </row>
    <row r="69" spans="1:15" x14ac:dyDescent="0.25">
      <c r="A69" s="377"/>
      <c r="B69" s="429"/>
      <c r="C69" s="429"/>
      <c r="D69" s="429"/>
      <c r="E69" s="157" t="s">
        <v>133</v>
      </c>
      <c r="F69" s="150">
        <v>517</v>
      </c>
      <c r="G69" s="81">
        <v>1</v>
      </c>
      <c r="H69" s="81">
        <v>1</v>
      </c>
      <c r="I69" s="81">
        <v>1</v>
      </c>
      <c r="J69" s="81">
        <v>1</v>
      </c>
      <c r="K69" s="81">
        <v>1</v>
      </c>
      <c r="L69" s="81">
        <v>1</v>
      </c>
      <c r="M69" s="3"/>
      <c r="N69" s="3"/>
      <c r="O69" s="3"/>
    </row>
    <row r="70" spans="1:15" ht="15" customHeight="1" x14ac:dyDescent="0.25">
      <c r="A70" s="406" t="s">
        <v>98</v>
      </c>
      <c r="B70" s="453">
        <v>200</v>
      </c>
      <c r="C70" s="453">
        <v>200</v>
      </c>
      <c r="D70" s="453">
        <v>200</v>
      </c>
      <c r="E70" s="75" t="s">
        <v>42</v>
      </c>
      <c r="F70" s="150">
        <v>1488</v>
      </c>
      <c r="G70" s="81">
        <v>20</v>
      </c>
      <c r="H70" s="81">
        <v>20</v>
      </c>
      <c r="I70" s="81">
        <v>20</v>
      </c>
      <c r="J70" s="81">
        <v>20</v>
      </c>
      <c r="K70" s="81">
        <v>20</v>
      </c>
      <c r="L70" s="81">
        <v>20</v>
      </c>
      <c r="M70" s="3"/>
      <c r="N70" s="3"/>
      <c r="O70" s="3"/>
    </row>
    <row r="71" spans="1:15" ht="15" customHeight="1" x14ac:dyDescent="0.25">
      <c r="A71" s="437"/>
      <c r="B71" s="440"/>
      <c r="C71" s="440"/>
      <c r="D71" s="440"/>
      <c r="E71" s="75" t="s">
        <v>38</v>
      </c>
      <c r="F71" s="150">
        <v>425</v>
      </c>
      <c r="G71" s="81">
        <v>8</v>
      </c>
      <c r="H71" s="81">
        <v>8</v>
      </c>
      <c r="I71" s="81">
        <v>8</v>
      </c>
      <c r="J71" s="81">
        <v>8</v>
      </c>
      <c r="K71" s="81">
        <v>8</v>
      </c>
      <c r="L71" s="81">
        <v>8</v>
      </c>
      <c r="M71" s="3"/>
      <c r="N71" s="3"/>
      <c r="O71" s="3"/>
    </row>
    <row r="72" spans="1:15" ht="30" x14ac:dyDescent="0.25">
      <c r="A72" s="90" t="s">
        <v>110</v>
      </c>
      <c r="B72" s="91">
        <v>30</v>
      </c>
      <c r="C72" s="91">
        <v>50</v>
      </c>
      <c r="D72" s="91">
        <v>50</v>
      </c>
      <c r="E72" s="92" t="s">
        <v>110</v>
      </c>
      <c r="F72" s="149">
        <v>550</v>
      </c>
      <c r="G72" s="81">
        <v>30</v>
      </c>
      <c r="H72" s="81">
        <v>50</v>
      </c>
      <c r="I72" s="81">
        <v>50</v>
      </c>
      <c r="J72" s="81">
        <v>30</v>
      </c>
      <c r="K72" s="81">
        <v>50</v>
      </c>
      <c r="L72" s="81">
        <v>50</v>
      </c>
      <c r="M72" s="3"/>
      <c r="N72" s="3"/>
      <c r="O72" s="3"/>
    </row>
    <row r="73" spans="1:15" ht="15.75" thickBot="1" x14ac:dyDescent="0.3">
      <c r="A73" s="432"/>
      <c r="B73" s="433"/>
      <c r="C73" s="433"/>
      <c r="D73" s="433"/>
      <c r="E73" s="433"/>
      <c r="F73" s="433"/>
      <c r="G73" s="433"/>
      <c r="H73" s="433"/>
      <c r="I73" s="433"/>
      <c r="J73" s="433"/>
      <c r="K73" s="433"/>
      <c r="L73" s="433"/>
      <c r="M73" s="3"/>
      <c r="N73" s="3"/>
      <c r="O73" s="3"/>
    </row>
    <row r="74" spans="1:15" ht="17.25" customHeight="1" thickBot="1" x14ac:dyDescent="0.3">
      <c r="A74" s="430" t="s">
        <v>39</v>
      </c>
      <c r="B74" s="431"/>
      <c r="C74" s="431"/>
      <c r="D74" s="431"/>
      <c r="E74" s="431"/>
      <c r="F74" s="431"/>
      <c r="G74" s="431"/>
      <c r="H74" s="431"/>
      <c r="I74" s="431"/>
      <c r="J74" s="431"/>
      <c r="K74" s="431"/>
      <c r="L74" s="431"/>
      <c r="M74" s="3"/>
      <c r="N74" s="3"/>
      <c r="O74" s="3"/>
    </row>
    <row r="75" spans="1:15" ht="17.25" customHeight="1" x14ac:dyDescent="0.25">
      <c r="A75" s="467" t="s">
        <v>124</v>
      </c>
      <c r="B75" s="434">
        <v>70</v>
      </c>
      <c r="C75" s="434">
        <v>90</v>
      </c>
      <c r="D75" s="434">
        <v>100</v>
      </c>
      <c r="E75" s="73" t="s">
        <v>63</v>
      </c>
      <c r="F75" s="110">
        <v>2850</v>
      </c>
      <c r="G75" s="111">
        <v>80</v>
      </c>
      <c r="H75" s="112">
        <v>98</v>
      </c>
      <c r="I75" s="111">
        <v>105</v>
      </c>
      <c r="J75" s="111">
        <v>74</v>
      </c>
      <c r="K75" s="111">
        <v>75</v>
      </c>
      <c r="L75" s="111">
        <v>98</v>
      </c>
      <c r="M75" s="3"/>
      <c r="N75" s="3"/>
      <c r="O75" s="3"/>
    </row>
    <row r="76" spans="1:15" ht="17.25" customHeight="1" x14ac:dyDescent="0.25">
      <c r="A76" s="377"/>
      <c r="B76" s="435"/>
      <c r="C76" s="435"/>
      <c r="D76" s="435"/>
      <c r="E76" s="92" t="s">
        <v>41</v>
      </c>
      <c r="F76" s="77">
        <v>204</v>
      </c>
      <c r="G76" s="91">
        <v>6</v>
      </c>
      <c r="H76" s="87">
        <v>10</v>
      </c>
      <c r="I76" s="91">
        <v>10</v>
      </c>
      <c r="J76" s="91">
        <v>5</v>
      </c>
      <c r="K76" s="91">
        <v>8</v>
      </c>
      <c r="L76" s="91">
        <v>10</v>
      </c>
      <c r="M76" s="3"/>
      <c r="N76" s="3"/>
      <c r="O76" s="3"/>
    </row>
    <row r="77" spans="1:15" ht="17.25" customHeight="1" x14ac:dyDescent="0.25">
      <c r="A77" s="377"/>
      <c r="B77" s="435"/>
      <c r="C77" s="435"/>
      <c r="D77" s="435"/>
      <c r="E77" s="74" t="s">
        <v>64</v>
      </c>
      <c r="F77" s="77">
        <v>750</v>
      </c>
      <c r="G77" s="91">
        <v>13</v>
      </c>
      <c r="H77" s="87">
        <v>15</v>
      </c>
      <c r="I77" s="91">
        <v>20</v>
      </c>
      <c r="J77" s="91">
        <v>13</v>
      </c>
      <c r="K77" s="91">
        <v>15</v>
      </c>
      <c r="L77" s="91">
        <v>20</v>
      </c>
      <c r="M77" s="3"/>
      <c r="N77" s="3"/>
      <c r="O77" s="3"/>
    </row>
    <row r="78" spans="1:15" ht="17.25" customHeight="1" x14ac:dyDescent="0.25">
      <c r="A78" s="377"/>
      <c r="B78" s="435"/>
      <c r="C78" s="435"/>
      <c r="D78" s="435"/>
      <c r="E78" s="74" t="s">
        <v>97</v>
      </c>
      <c r="F78" s="77">
        <v>517</v>
      </c>
      <c r="G78" s="91">
        <v>5</v>
      </c>
      <c r="H78" s="87">
        <v>5</v>
      </c>
      <c r="I78" s="91">
        <v>7</v>
      </c>
      <c r="J78" s="91">
        <v>5</v>
      </c>
      <c r="K78" s="87">
        <v>5</v>
      </c>
      <c r="L78" s="91">
        <v>7</v>
      </c>
      <c r="M78" s="3"/>
      <c r="N78" s="3"/>
      <c r="O78" s="3"/>
    </row>
    <row r="79" spans="1:15" ht="21" customHeight="1" x14ac:dyDescent="0.25">
      <c r="A79" s="377"/>
      <c r="B79" s="435"/>
      <c r="C79" s="435"/>
      <c r="D79" s="435"/>
      <c r="E79" s="75" t="s">
        <v>28</v>
      </c>
      <c r="F79" s="150">
        <v>80</v>
      </c>
      <c r="G79" s="83">
        <v>0.1</v>
      </c>
      <c r="H79" s="87">
        <v>0.1</v>
      </c>
      <c r="I79" s="83">
        <v>0.1</v>
      </c>
      <c r="J79" s="83">
        <v>0.1</v>
      </c>
      <c r="K79" s="87">
        <v>0.1</v>
      </c>
      <c r="L79" s="83">
        <v>0.1</v>
      </c>
      <c r="M79" s="3"/>
      <c r="N79" s="3"/>
      <c r="O79" s="3"/>
    </row>
    <row r="80" spans="1:15" ht="14.25" customHeight="1" x14ac:dyDescent="0.25">
      <c r="A80" s="377"/>
      <c r="B80" s="436"/>
      <c r="C80" s="436"/>
      <c r="D80" s="436"/>
      <c r="E80" s="74" t="s">
        <v>12</v>
      </c>
      <c r="F80" s="150">
        <v>791</v>
      </c>
      <c r="G80" s="81">
        <v>1</v>
      </c>
      <c r="H80" s="87">
        <v>3</v>
      </c>
      <c r="I80" s="81">
        <v>1</v>
      </c>
      <c r="J80" s="81">
        <v>1</v>
      </c>
      <c r="K80" s="87">
        <v>3</v>
      </c>
      <c r="L80" s="81">
        <v>1</v>
      </c>
      <c r="M80" s="3"/>
      <c r="N80" s="3"/>
      <c r="O80" s="3"/>
    </row>
    <row r="81" spans="1:15" ht="19.5" customHeight="1" x14ac:dyDescent="0.25">
      <c r="A81" s="377" t="s">
        <v>74</v>
      </c>
      <c r="B81" s="438">
        <v>20</v>
      </c>
      <c r="C81" s="438">
        <v>20</v>
      </c>
      <c r="D81" s="438">
        <v>20</v>
      </c>
      <c r="E81" s="75" t="s">
        <v>71</v>
      </c>
      <c r="F81" s="150">
        <v>417</v>
      </c>
      <c r="G81" s="82">
        <v>10</v>
      </c>
      <c r="H81" s="82">
        <v>10</v>
      </c>
      <c r="I81" s="82">
        <v>10</v>
      </c>
      <c r="J81" s="82">
        <v>10</v>
      </c>
      <c r="K81" s="82">
        <v>10</v>
      </c>
      <c r="L81" s="82">
        <v>10</v>
      </c>
      <c r="M81" s="3"/>
      <c r="N81" s="3"/>
      <c r="O81" s="3"/>
    </row>
    <row r="82" spans="1:15" ht="14.25" customHeight="1" x14ac:dyDescent="0.25">
      <c r="A82" s="377"/>
      <c r="B82" s="438"/>
      <c r="C82" s="438"/>
      <c r="D82" s="438"/>
      <c r="E82" s="75" t="s">
        <v>75</v>
      </c>
      <c r="F82" s="150">
        <v>222</v>
      </c>
      <c r="G82" s="82">
        <v>3</v>
      </c>
      <c r="H82" s="82">
        <v>3</v>
      </c>
      <c r="I82" s="82">
        <v>3</v>
      </c>
      <c r="J82" s="82">
        <v>3</v>
      </c>
      <c r="K82" s="82">
        <v>3</v>
      </c>
      <c r="L82" s="82">
        <v>3</v>
      </c>
      <c r="M82" s="3"/>
      <c r="N82" s="3"/>
      <c r="O82" s="3"/>
    </row>
    <row r="83" spans="1:15" ht="15.75" x14ac:dyDescent="0.25">
      <c r="A83" s="377"/>
      <c r="B83" s="438"/>
      <c r="C83" s="438"/>
      <c r="D83" s="438"/>
      <c r="E83" s="75" t="s">
        <v>14</v>
      </c>
      <c r="F83" s="150">
        <v>4560</v>
      </c>
      <c r="G83" s="82">
        <v>3</v>
      </c>
      <c r="H83" s="82">
        <v>3</v>
      </c>
      <c r="I83" s="82">
        <v>3</v>
      </c>
      <c r="J83" s="82">
        <v>3</v>
      </c>
      <c r="K83" s="82">
        <v>3</v>
      </c>
      <c r="L83" s="82">
        <v>3</v>
      </c>
      <c r="M83" s="3"/>
      <c r="N83" s="3"/>
      <c r="O83" s="3"/>
    </row>
    <row r="84" spans="1:15" ht="15.75" customHeight="1" x14ac:dyDescent="0.25">
      <c r="A84" s="377"/>
      <c r="B84" s="438"/>
      <c r="C84" s="438"/>
      <c r="D84" s="438"/>
      <c r="E84" s="75" t="s">
        <v>78</v>
      </c>
      <c r="F84" s="150">
        <v>2000</v>
      </c>
      <c r="G84" s="82">
        <v>3</v>
      </c>
      <c r="H84" s="82">
        <v>3</v>
      </c>
      <c r="I84" s="82">
        <v>3</v>
      </c>
      <c r="J84" s="82">
        <v>3</v>
      </c>
      <c r="K84" s="82">
        <v>3</v>
      </c>
      <c r="L84" s="82">
        <v>3</v>
      </c>
      <c r="M84" s="3"/>
      <c r="N84" s="3"/>
      <c r="O84" s="3"/>
    </row>
    <row r="85" spans="1:15" ht="15.75" x14ac:dyDescent="0.25">
      <c r="A85" s="377" t="s">
        <v>73</v>
      </c>
      <c r="B85" s="438">
        <v>130</v>
      </c>
      <c r="C85" s="438">
        <v>150</v>
      </c>
      <c r="D85" s="438">
        <v>180</v>
      </c>
      <c r="E85" s="75" t="s">
        <v>72</v>
      </c>
      <c r="F85" s="150">
        <v>276</v>
      </c>
      <c r="G85" s="82">
        <v>140</v>
      </c>
      <c r="H85" s="82">
        <v>144</v>
      </c>
      <c r="I85" s="82">
        <v>150</v>
      </c>
      <c r="J85" s="82">
        <v>93</v>
      </c>
      <c r="K85" s="87">
        <v>108</v>
      </c>
      <c r="L85" s="87">
        <v>111</v>
      </c>
      <c r="M85" s="3"/>
      <c r="N85" s="3"/>
      <c r="O85" s="3"/>
    </row>
    <row r="86" spans="1:15" ht="15.75" x14ac:dyDescent="0.25">
      <c r="A86" s="377"/>
      <c r="B86" s="438"/>
      <c r="C86" s="438"/>
      <c r="D86" s="438"/>
      <c r="E86" s="75" t="s">
        <v>35</v>
      </c>
      <c r="F86" s="150">
        <v>219</v>
      </c>
      <c r="G86" s="82">
        <v>55</v>
      </c>
      <c r="H86" s="82">
        <v>75</v>
      </c>
      <c r="I86" s="82">
        <v>90</v>
      </c>
      <c r="J86" s="82">
        <v>48</v>
      </c>
      <c r="K86" s="87">
        <v>57</v>
      </c>
      <c r="L86" s="87">
        <v>63</v>
      </c>
      <c r="M86" s="3"/>
      <c r="N86" s="3"/>
      <c r="O86" s="3"/>
    </row>
    <row r="87" spans="1:15" x14ac:dyDescent="0.25">
      <c r="A87" s="377"/>
      <c r="B87" s="438"/>
      <c r="C87" s="438"/>
      <c r="D87" s="438"/>
      <c r="E87" s="74" t="s">
        <v>71</v>
      </c>
      <c r="F87" s="150">
        <v>417</v>
      </c>
      <c r="G87" s="81">
        <v>40</v>
      </c>
      <c r="H87" s="81">
        <v>15</v>
      </c>
      <c r="I87" s="81">
        <v>25</v>
      </c>
      <c r="J87" s="81">
        <v>40</v>
      </c>
      <c r="K87" s="87">
        <v>15</v>
      </c>
      <c r="L87" s="87">
        <v>25</v>
      </c>
      <c r="M87" s="3"/>
      <c r="N87" s="3"/>
      <c r="O87" s="3"/>
    </row>
    <row r="88" spans="1:15" x14ac:dyDescent="0.25">
      <c r="A88" s="377"/>
      <c r="B88" s="438"/>
      <c r="C88" s="438"/>
      <c r="D88" s="438"/>
      <c r="E88" s="74" t="s">
        <v>14</v>
      </c>
      <c r="F88" s="150">
        <v>4560</v>
      </c>
      <c r="G88" s="81">
        <v>8</v>
      </c>
      <c r="H88" s="81">
        <v>8</v>
      </c>
      <c r="I88" s="81">
        <v>8</v>
      </c>
      <c r="J88" s="81">
        <v>8</v>
      </c>
      <c r="K88" s="87">
        <v>8</v>
      </c>
      <c r="L88" s="87">
        <v>8</v>
      </c>
      <c r="M88" s="3"/>
      <c r="N88" s="3"/>
      <c r="O88" s="3"/>
    </row>
    <row r="89" spans="1:15" ht="15.75" x14ac:dyDescent="0.25">
      <c r="A89" s="377"/>
      <c r="B89" s="438"/>
      <c r="C89" s="438"/>
      <c r="D89" s="438"/>
      <c r="E89" s="75" t="s">
        <v>28</v>
      </c>
      <c r="F89" s="150">
        <v>80</v>
      </c>
      <c r="G89" s="83">
        <v>0.2</v>
      </c>
      <c r="H89" s="83">
        <v>0.2</v>
      </c>
      <c r="I89" s="83">
        <v>0.3</v>
      </c>
      <c r="J89" s="83">
        <v>0.2</v>
      </c>
      <c r="K89" s="113">
        <v>0.3</v>
      </c>
      <c r="L89" s="113">
        <v>0.3</v>
      </c>
      <c r="M89" s="3"/>
      <c r="N89" s="3"/>
      <c r="O89" s="3"/>
    </row>
    <row r="90" spans="1:15" ht="15.75" customHeight="1" x14ac:dyDescent="0.25">
      <c r="A90" s="114" t="s">
        <v>125</v>
      </c>
      <c r="B90" s="155">
        <v>20</v>
      </c>
      <c r="C90" s="155">
        <v>25</v>
      </c>
      <c r="D90" s="155">
        <v>30</v>
      </c>
      <c r="E90" s="56" t="s">
        <v>160</v>
      </c>
      <c r="F90" s="150">
        <v>1000</v>
      </c>
      <c r="G90" s="83">
        <v>22</v>
      </c>
      <c r="H90" s="83">
        <v>27</v>
      </c>
      <c r="I90" s="83">
        <v>32</v>
      </c>
      <c r="J90" s="83">
        <v>20</v>
      </c>
      <c r="K90" s="116">
        <v>25</v>
      </c>
      <c r="L90" s="116">
        <v>30</v>
      </c>
      <c r="M90" s="3"/>
      <c r="N90" s="3"/>
      <c r="O90" s="3"/>
    </row>
    <row r="91" spans="1:15" ht="15.75" customHeight="1" x14ac:dyDescent="0.25">
      <c r="A91" s="377" t="s">
        <v>36</v>
      </c>
      <c r="B91" s="438">
        <v>200</v>
      </c>
      <c r="C91" s="438">
        <v>200</v>
      </c>
      <c r="D91" s="438">
        <v>200</v>
      </c>
      <c r="E91" s="74" t="s">
        <v>37</v>
      </c>
      <c r="F91" s="150">
        <v>751</v>
      </c>
      <c r="G91" s="149">
        <v>143</v>
      </c>
      <c r="H91" s="149">
        <v>143</v>
      </c>
      <c r="I91" s="149">
        <v>143</v>
      </c>
      <c r="J91" s="149">
        <v>100</v>
      </c>
      <c r="K91" s="149">
        <v>100</v>
      </c>
      <c r="L91" s="149">
        <v>100</v>
      </c>
      <c r="M91" s="3"/>
      <c r="N91" s="3"/>
      <c r="O91" s="3"/>
    </row>
    <row r="92" spans="1:15" ht="15.75" customHeight="1" x14ac:dyDescent="0.25">
      <c r="A92" s="377"/>
      <c r="B92" s="438"/>
      <c r="C92" s="438"/>
      <c r="D92" s="438"/>
      <c r="E92" s="108" t="s">
        <v>38</v>
      </c>
      <c r="F92" s="150">
        <v>425</v>
      </c>
      <c r="G92" s="81">
        <v>3</v>
      </c>
      <c r="H92" s="81">
        <v>3</v>
      </c>
      <c r="I92" s="81">
        <v>3</v>
      </c>
      <c r="J92" s="81">
        <v>3</v>
      </c>
      <c r="K92" s="81">
        <v>3</v>
      </c>
      <c r="L92" s="81">
        <v>3</v>
      </c>
      <c r="M92" s="3"/>
      <c r="N92" s="3"/>
      <c r="O92" s="3"/>
    </row>
    <row r="93" spans="1:15" ht="33" customHeight="1" x14ac:dyDescent="0.25">
      <c r="A93" s="90" t="s">
        <v>110</v>
      </c>
      <c r="B93" s="91">
        <v>30</v>
      </c>
      <c r="C93" s="91">
        <v>50</v>
      </c>
      <c r="D93" s="91">
        <v>50</v>
      </c>
      <c r="E93" s="92" t="s">
        <v>110</v>
      </c>
      <c r="F93" s="149">
        <v>550</v>
      </c>
      <c r="G93" s="81">
        <v>30</v>
      </c>
      <c r="H93" s="81">
        <v>50</v>
      </c>
      <c r="I93" s="81">
        <v>50</v>
      </c>
      <c r="J93" s="81">
        <v>30</v>
      </c>
      <c r="K93" s="81">
        <v>50</v>
      </c>
      <c r="L93" s="81">
        <v>50</v>
      </c>
      <c r="M93" s="3"/>
      <c r="N93" s="3"/>
      <c r="O93" s="3"/>
    </row>
    <row r="94" spans="1:15" ht="15.75" thickBot="1" x14ac:dyDescent="0.3">
      <c r="A94" s="460"/>
      <c r="B94" s="461"/>
      <c r="C94" s="461"/>
      <c r="D94" s="461"/>
      <c r="E94" s="461"/>
      <c r="F94" s="461"/>
      <c r="G94" s="461"/>
      <c r="H94" s="461"/>
      <c r="I94" s="461"/>
      <c r="J94" s="461"/>
      <c r="K94" s="461"/>
      <c r="L94" s="461"/>
      <c r="M94" s="3"/>
      <c r="N94" s="3"/>
      <c r="O94" s="3"/>
    </row>
    <row r="95" spans="1:15" ht="15.75" thickBot="1" x14ac:dyDescent="0.3">
      <c r="A95" s="427" t="s">
        <v>45</v>
      </c>
      <c r="B95" s="428"/>
      <c r="C95" s="428"/>
      <c r="D95" s="428"/>
      <c r="E95" s="428"/>
      <c r="F95" s="428"/>
      <c r="G95" s="428"/>
      <c r="H95" s="428"/>
      <c r="I95" s="428"/>
      <c r="J95" s="428"/>
      <c r="K95" s="428"/>
      <c r="L95" s="428"/>
      <c r="M95" s="3"/>
      <c r="N95" s="3"/>
      <c r="O95" s="3"/>
    </row>
    <row r="96" spans="1:15" ht="15" customHeight="1" x14ac:dyDescent="0.25">
      <c r="A96" s="457" t="s">
        <v>142</v>
      </c>
      <c r="B96" s="408" t="s">
        <v>46</v>
      </c>
      <c r="C96" s="408" t="s">
        <v>47</v>
      </c>
      <c r="D96" s="408" t="s">
        <v>48</v>
      </c>
      <c r="E96" s="73" t="s">
        <v>53</v>
      </c>
      <c r="F96" s="160">
        <v>1900</v>
      </c>
      <c r="G96" s="94">
        <v>75</v>
      </c>
      <c r="H96" s="94">
        <v>80</v>
      </c>
      <c r="I96" s="94">
        <v>80</v>
      </c>
      <c r="J96" s="94">
        <v>71</v>
      </c>
      <c r="K96" s="94">
        <v>76</v>
      </c>
      <c r="L96" s="94">
        <v>76</v>
      </c>
      <c r="M96" s="3"/>
      <c r="N96" s="3"/>
      <c r="O96" s="3"/>
    </row>
    <row r="97" spans="1:15" ht="15" customHeight="1" x14ac:dyDescent="0.25">
      <c r="A97" s="457"/>
      <c r="B97" s="409"/>
      <c r="C97" s="409"/>
      <c r="D97" s="409"/>
      <c r="E97" s="74" t="s">
        <v>11</v>
      </c>
      <c r="F97" s="91">
        <v>204</v>
      </c>
      <c r="G97" s="81">
        <v>20</v>
      </c>
      <c r="H97" s="81">
        <v>23</v>
      </c>
      <c r="I97" s="81">
        <v>23</v>
      </c>
      <c r="J97" s="81">
        <v>17</v>
      </c>
      <c r="K97" s="81">
        <v>20</v>
      </c>
      <c r="L97" s="81">
        <v>20</v>
      </c>
      <c r="M97" s="3"/>
      <c r="N97" s="3"/>
      <c r="O97" s="3"/>
    </row>
    <row r="98" spans="1:15" ht="15" customHeight="1" x14ac:dyDescent="0.25">
      <c r="A98" s="457"/>
      <c r="B98" s="409"/>
      <c r="C98" s="409"/>
      <c r="D98" s="409"/>
      <c r="E98" s="74" t="s">
        <v>10</v>
      </c>
      <c r="F98" s="91">
        <v>219</v>
      </c>
      <c r="G98" s="81">
        <v>25</v>
      </c>
      <c r="H98" s="81">
        <v>25</v>
      </c>
      <c r="I98" s="81">
        <v>25</v>
      </c>
      <c r="J98" s="81">
        <v>20</v>
      </c>
      <c r="K98" s="81">
        <v>21</v>
      </c>
      <c r="L98" s="81">
        <v>21</v>
      </c>
      <c r="M98" s="3"/>
      <c r="N98" s="3"/>
      <c r="O98" s="3"/>
    </row>
    <row r="99" spans="1:15" ht="15" customHeight="1" x14ac:dyDescent="0.25">
      <c r="A99" s="457"/>
      <c r="B99" s="409"/>
      <c r="C99" s="409"/>
      <c r="D99" s="409"/>
      <c r="E99" s="74" t="s">
        <v>72</v>
      </c>
      <c r="F99" s="91">
        <v>276</v>
      </c>
      <c r="G99" s="81">
        <v>80</v>
      </c>
      <c r="H99" s="81">
        <v>90</v>
      </c>
      <c r="I99" s="81">
        <v>90</v>
      </c>
      <c r="J99" s="81">
        <v>60</v>
      </c>
      <c r="K99" s="81">
        <v>67</v>
      </c>
      <c r="L99" s="81">
        <v>67</v>
      </c>
      <c r="M99" s="3"/>
      <c r="N99" s="3"/>
      <c r="O99" s="3"/>
    </row>
    <row r="100" spans="1:15" ht="15" customHeight="1" x14ac:dyDescent="0.25">
      <c r="A100" s="457"/>
      <c r="B100" s="409"/>
      <c r="C100" s="409"/>
      <c r="D100" s="409"/>
      <c r="E100" s="74" t="s">
        <v>83</v>
      </c>
      <c r="F100" s="91">
        <v>1820</v>
      </c>
      <c r="G100" s="81">
        <v>10</v>
      </c>
      <c r="H100" s="82">
        <v>10</v>
      </c>
      <c r="I100" s="82">
        <v>10</v>
      </c>
      <c r="J100" s="81">
        <v>7</v>
      </c>
      <c r="K100" s="82">
        <v>7</v>
      </c>
      <c r="L100" s="117">
        <v>7</v>
      </c>
      <c r="M100" s="3"/>
      <c r="N100" s="3"/>
      <c r="O100" s="3"/>
    </row>
    <row r="101" spans="1:15" ht="15" customHeight="1" x14ac:dyDescent="0.25">
      <c r="A101" s="457"/>
      <c r="B101" s="409"/>
      <c r="C101" s="409"/>
      <c r="D101" s="409"/>
      <c r="E101" s="74" t="s">
        <v>12</v>
      </c>
      <c r="F101" s="91">
        <v>791</v>
      </c>
      <c r="G101" s="81">
        <v>4</v>
      </c>
      <c r="H101" s="81">
        <v>5</v>
      </c>
      <c r="I101" s="81">
        <v>5</v>
      </c>
      <c r="J101" s="81">
        <v>4</v>
      </c>
      <c r="K101" s="81">
        <v>5</v>
      </c>
      <c r="L101" s="81">
        <v>5</v>
      </c>
      <c r="M101" s="3"/>
      <c r="N101" s="3"/>
      <c r="O101" s="3"/>
    </row>
    <row r="102" spans="1:15" ht="15" customHeight="1" x14ac:dyDescent="0.25">
      <c r="A102" s="457"/>
      <c r="B102" s="409"/>
      <c r="C102" s="409"/>
      <c r="D102" s="409"/>
      <c r="E102" s="75" t="s">
        <v>28</v>
      </c>
      <c r="F102" s="91">
        <v>80</v>
      </c>
      <c r="G102" s="83">
        <v>0.2</v>
      </c>
      <c r="H102" s="83">
        <v>0.2</v>
      </c>
      <c r="I102" s="83">
        <v>0.2</v>
      </c>
      <c r="J102" s="83">
        <v>0.2</v>
      </c>
      <c r="K102" s="83">
        <v>0.2</v>
      </c>
      <c r="L102" s="83">
        <v>0.2</v>
      </c>
      <c r="M102" s="3"/>
      <c r="N102" s="3"/>
      <c r="O102" s="3"/>
    </row>
    <row r="103" spans="1:15" ht="15" customHeight="1" x14ac:dyDescent="0.25">
      <c r="A103" s="457"/>
      <c r="B103" s="409"/>
      <c r="C103" s="409"/>
      <c r="D103" s="409"/>
      <c r="E103" s="74" t="s">
        <v>86</v>
      </c>
      <c r="F103" s="91">
        <v>1800</v>
      </c>
      <c r="G103" s="83">
        <v>0.01</v>
      </c>
      <c r="H103" s="83">
        <v>0.01</v>
      </c>
      <c r="I103" s="83">
        <v>0.01</v>
      </c>
      <c r="J103" s="83">
        <v>0.01</v>
      </c>
      <c r="K103" s="83">
        <v>0.01</v>
      </c>
      <c r="L103" s="83">
        <v>0.01</v>
      </c>
      <c r="M103" s="3"/>
      <c r="N103" s="3"/>
      <c r="O103" s="3"/>
    </row>
    <row r="104" spans="1:15" ht="15" customHeight="1" x14ac:dyDescent="0.25">
      <c r="A104" s="457"/>
      <c r="B104" s="409"/>
      <c r="C104" s="409"/>
      <c r="D104" s="409"/>
      <c r="E104" s="74" t="s">
        <v>59</v>
      </c>
      <c r="F104" s="91">
        <v>800</v>
      </c>
      <c r="G104" s="91">
        <v>5</v>
      </c>
      <c r="H104" s="91">
        <v>5</v>
      </c>
      <c r="I104" s="91">
        <v>5</v>
      </c>
      <c r="J104" s="91">
        <v>3</v>
      </c>
      <c r="K104" s="91">
        <v>3</v>
      </c>
      <c r="L104" s="91">
        <v>3</v>
      </c>
      <c r="M104" s="3"/>
      <c r="N104" s="3"/>
      <c r="O104" s="3"/>
    </row>
    <row r="105" spans="1:15" ht="15" customHeight="1" x14ac:dyDescent="0.25">
      <c r="A105" s="407" t="s">
        <v>54</v>
      </c>
      <c r="B105" s="439">
        <v>200</v>
      </c>
      <c r="C105" s="439">
        <v>200</v>
      </c>
      <c r="D105" s="439">
        <v>200</v>
      </c>
      <c r="E105" s="75" t="s">
        <v>55</v>
      </c>
      <c r="F105" s="150">
        <v>3700.96</v>
      </c>
      <c r="G105" s="81">
        <v>7</v>
      </c>
      <c r="H105" s="81">
        <v>7</v>
      </c>
      <c r="I105" s="81">
        <v>7</v>
      </c>
      <c r="J105" s="81">
        <v>7</v>
      </c>
      <c r="K105" s="118">
        <v>7</v>
      </c>
      <c r="L105" s="118">
        <v>7</v>
      </c>
      <c r="M105" s="3"/>
      <c r="N105" s="3"/>
      <c r="O105" s="3"/>
    </row>
    <row r="106" spans="1:15" ht="15" customHeight="1" x14ac:dyDescent="0.25">
      <c r="A106" s="407"/>
      <c r="B106" s="439"/>
      <c r="C106" s="439"/>
      <c r="D106" s="439"/>
      <c r="E106" s="75" t="s">
        <v>56</v>
      </c>
      <c r="F106" s="150">
        <v>417</v>
      </c>
      <c r="G106" s="81">
        <v>180</v>
      </c>
      <c r="H106" s="81">
        <v>180</v>
      </c>
      <c r="I106" s="81">
        <v>180</v>
      </c>
      <c r="J106" s="81">
        <v>180</v>
      </c>
      <c r="K106" s="81">
        <v>180</v>
      </c>
      <c r="L106" s="81">
        <v>180</v>
      </c>
      <c r="M106" s="3"/>
      <c r="N106" s="3"/>
      <c r="O106" s="3"/>
    </row>
    <row r="107" spans="1:15" ht="15" customHeight="1" x14ac:dyDescent="0.25">
      <c r="A107" s="437"/>
      <c r="B107" s="440"/>
      <c r="C107" s="440"/>
      <c r="D107" s="440"/>
      <c r="E107" s="75" t="s">
        <v>38</v>
      </c>
      <c r="F107" s="150">
        <v>425</v>
      </c>
      <c r="G107" s="81">
        <v>3</v>
      </c>
      <c r="H107" s="81">
        <v>3</v>
      </c>
      <c r="I107" s="81">
        <v>3</v>
      </c>
      <c r="J107" s="81">
        <v>3</v>
      </c>
      <c r="K107" s="81">
        <v>3</v>
      </c>
      <c r="L107" s="81">
        <v>3</v>
      </c>
      <c r="M107" s="3"/>
      <c r="N107" s="3"/>
      <c r="O107" s="3"/>
    </row>
    <row r="108" spans="1:15" ht="15.75" x14ac:dyDescent="0.25">
      <c r="A108" s="88" t="s">
        <v>67</v>
      </c>
      <c r="B108" s="89">
        <v>120</v>
      </c>
      <c r="C108" s="89">
        <v>120</v>
      </c>
      <c r="D108" s="89">
        <v>120</v>
      </c>
      <c r="E108" s="75" t="s">
        <v>51</v>
      </c>
      <c r="F108" s="150">
        <v>751</v>
      </c>
      <c r="G108" s="81">
        <v>150</v>
      </c>
      <c r="H108" s="81">
        <v>150</v>
      </c>
      <c r="I108" s="81">
        <v>150</v>
      </c>
      <c r="J108" s="81">
        <v>120</v>
      </c>
      <c r="K108" s="81">
        <v>120</v>
      </c>
      <c r="L108" s="81">
        <v>120</v>
      </c>
      <c r="M108" s="3"/>
      <c r="N108" s="3"/>
      <c r="O108" s="3"/>
    </row>
    <row r="109" spans="1:15" ht="30" x14ac:dyDescent="0.25">
      <c r="A109" s="90" t="s">
        <v>110</v>
      </c>
      <c r="B109" s="91">
        <v>30</v>
      </c>
      <c r="C109" s="91">
        <v>50</v>
      </c>
      <c r="D109" s="91">
        <v>50</v>
      </c>
      <c r="E109" s="92" t="s">
        <v>110</v>
      </c>
      <c r="F109" s="149">
        <v>550</v>
      </c>
      <c r="G109" s="81">
        <v>30</v>
      </c>
      <c r="H109" s="81">
        <v>50</v>
      </c>
      <c r="I109" s="81">
        <v>50</v>
      </c>
      <c r="J109" s="81">
        <v>30</v>
      </c>
      <c r="K109" s="81">
        <v>50</v>
      </c>
      <c r="L109" s="81">
        <v>50</v>
      </c>
      <c r="M109" s="3"/>
      <c r="N109" s="3"/>
      <c r="O109" s="3"/>
    </row>
    <row r="110" spans="1:15" ht="15.75" thickBot="1" x14ac:dyDescent="0.3">
      <c r="A110" s="458"/>
      <c r="B110" s="459"/>
      <c r="C110" s="459"/>
      <c r="D110" s="459"/>
      <c r="E110" s="459"/>
      <c r="F110" s="459"/>
      <c r="G110" s="459"/>
      <c r="H110" s="459"/>
      <c r="I110" s="459"/>
      <c r="J110" s="459"/>
      <c r="K110" s="459"/>
      <c r="L110" s="459"/>
      <c r="M110" s="3"/>
      <c r="N110" s="3"/>
      <c r="O110" s="3"/>
    </row>
    <row r="111" spans="1:15" ht="15.75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3"/>
      <c r="N111" s="3"/>
      <c r="O111" s="3"/>
    </row>
    <row r="112" spans="1:15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</row>
    <row r="113" spans="1:15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</row>
    <row r="114" spans="1:15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</row>
    <row r="115" spans="1:15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</row>
  </sheetData>
  <mergeCells count="86">
    <mergeCell ref="A110:L110"/>
    <mergeCell ref="A95:L95"/>
    <mergeCell ref="A85:A89"/>
    <mergeCell ref="B85:B89"/>
    <mergeCell ref="C85:C89"/>
    <mergeCell ref="D85:D89"/>
    <mergeCell ref="A94:L94"/>
    <mergeCell ref="A91:A92"/>
    <mergeCell ref="C91:C92"/>
    <mergeCell ref="B91:B92"/>
    <mergeCell ref="A38:A42"/>
    <mergeCell ref="B38:B42"/>
    <mergeCell ref="C38:C42"/>
    <mergeCell ref="D38:D42"/>
    <mergeCell ref="D91:D92"/>
    <mergeCell ref="A81:A84"/>
    <mergeCell ref="B81:B84"/>
    <mergeCell ref="C81:C84"/>
    <mergeCell ref="D81:D84"/>
    <mergeCell ref="A75:A80"/>
    <mergeCell ref="B75:B80"/>
    <mergeCell ref="C75:C80"/>
    <mergeCell ref="D75:D80"/>
    <mergeCell ref="A73:L73"/>
    <mergeCell ref="A74:L74"/>
    <mergeCell ref="D49:D52"/>
    <mergeCell ref="A70:A71"/>
    <mergeCell ref="B70:B71"/>
    <mergeCell ref="C70:C71"/>
    <mergeCell ref="D70:D71"/>
    <mergeCell ref="A59:A69"/>
    <mergeCell ref="B59:B69"/>
    <mergeCell ref="C59:C69"/>
    <mergeCell ref="D59:D69"/>
    <mergeCell ref="C15:C22"/>
    <mergeCell ref="D15:D22"/>
    <mergeCell ref="A15:A22"/>
    <mergeCell ref="A47:L47"/>
    <mergeCell ref="A48:L48"/>
    <mergeCell ref="A44:A45"/>
    <mergeCell ref="B44:B45"/>
    <mergeCell ref="C44:C45"/>
    <mergeCell ref="D44:D45"/>
    <mergeCell ref="A23:A25"/>
    <mergeCell ref="B23:B25"/>
    <mergeCell ref="C23:C25"/>
    <mergeCell ref="D23:D25"/>
    <mergeCell ref="A105:A107"/>
    <mergeCell ref="B105:B107"/>
    <mergeCell ref="C105:C107"/>
    <mergeCell ref="D105:D107"/>
    <mergeCell ref="A29:A34"/>
    <mergeCell ref="B29:B34"/>
    <mergeCell ref="C29:C34"/>
    <mergeCell ref="D29:D34"/>
    <mergeCell ref="D35:D37"/>
    <mergeCell ref="A53:A58"/>
    <mergeCell ref="B53:B58"/>
    <mergeCell ref="C53:C58"/>
    <mergeCell ref="D53:D58"/>
    <mergeCell ref="A49:A52"/>
    <mergeCell ref="B49:B52"/>
    <mergeCell ref="C49:C52"/>
    <mergeCell ref="A8:L8"/>
    <mergeCell ref="A9:L9"/>
    <mergeCell ref="A96:A104"/>
    <mergeCell ref="B96:B104"/>
    <mergeCell ref="C96:C104"/>
    <mergeCell ref="D96:D104"/>
    <mergeCell ref="A10:A14"/>
    <mergeCell ref="B10:B14"/>
    <mergeCell ref="C10:C14"/>
    <mergeCell ref="D10:D14"/>
    <mergeCell ref="A35:A37"/>
    <mergeCell ref="B35:B37"/>
    <mergeCell ref="C35:C37"/>
    <mergeCell ref="A27:L27"/>
    <mergeCell ref="A28:L28"/>
    <mergeCell ref="B15:B22"/>
    <mergeCell ref="A2:L2"/>
    <mergeCell ref="A6:A7"/>
    <mergeCell ref="B6:D6"/>
    <mergeCell ref="E6:E7"/>
    <mergeCell ref="F6:F7"/>
    <mergeCell ref="G6:I6"/>
    <mergeCell ref="J6:L6"/>
  </mergeCells>
  <phoneticPr fontId="12" type="noConversion"/>
  <pageMargins left="0.23622047244094491" right="0.23622047244094491" top="0.74803149606299213" bottom="0.74803149606299213" header="0.31496062992125984" footer="0.31496062992125984"/>
  <pageSetup paperSize="9" scale="9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17"/>
  <sheetViews>
    <sheetView view="pageBreakPreview" topLeftCell="A85" zoomScale="98" zoomScaleNormal="98" zoomScaleSheetLayoutView="98" workbookViewId="0">
      <selection activeCell="A4" sqref="A4:L111"/>
    </sheetView>
  </sheetViews>
  <sheetFormatPr defaultRowHeight="15" x14ac:dyDescent="0.25"/>
  <cols>
    <col min="1" max="1" width="24.28515625" customWidth="1"/>
    <col min="5" max="5" width="27.140625" customWidth="1"/>
    <col min="6" max="6" width="10.42578125" bestFit="1" customWidth="1"/>
    <col min="7" max="7" width="10.5703125" customWidth="1"/>
    <col min="8" max="8" width="10.140625" customWidth="1"/>
    <col min="9" max="9" width="10.5703125" customWidth="1"/>
    <col min="10" max="10" width="10.28515625" customWidth="1"/>
    <col min="11" max="11" width="10.140625" customWidth="1"/>
    <col min="12" max="12" width="9.7109375" customWidth="1"/>
  </cols>
  <sheetData>
    <row r="1" spans="1:16" ht="15.7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6" x14ac:dyDescent="0.25">
      <c r="A2" s="479"/>
      <c r="B2" s="479"/>
      <c r="C2" s="479"/>
      <c r="D2" s="479"/>
      <c r="E2" s="479"/>
      <c r="F2" s="479"/>
      <c r="G2" s="479"/>
      <c r="H2" s="479"/>
      <c r="I2" s="479"/>
      <c r="J2" s="479"/>
      <c r="K2" s="479"/>
      <c r="L2" s="479"/>
      <c r="M2" s="164"/>
      <c r="N2" s="164"/>
      <c r="O2" s="164"/>
      <c r="P2" s="164"/>
    </row>
    <row r="3" spans="1:16" x14ac:dyDescent="0.25">
      <c r="A3" s="79"/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164"/>
      <c r="N3" s="164"/>
      <c r="O3" s="164"/>
      <c r="P3" s="164"/>
    </row>
    <row r="4" spans="1:16" x14ac:dyDescent="0.25">
      <c r="A4" s="80" t="s">
        <v>237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3"/>
      <c r="N4" s="3"/>
      <c r="O4" s="164"/>
      <c r="P4" s="164"/>
    </row>
    <row r="5" spans="1:16" ht="15.75" thickBot="1" x14ac:dyDescent="0.3">
      <c r="A5" s="80"/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3"/>
      <c r="N5" s="3"/>
      <c r="O5" s="164"/>
      <c r="P5" s="164"/>
    </row>
    <row r="6" spans="1:16" ht="27.75" customHeight="1" x14ac:dyDescent="0.25">
      <c r="A6" s="485" t="s">
        <v>0</v>
      </c>
      <c r="B6" s="487" t="s">
        <v>1</v>
      </c>
      <c r="C6" s="488"/>
      <c r="D6" s="489"/>
      <c r="E6" s="444" t="s">
        <v>2</v>
      </c>
      <c r="F6" s="490" t="s">
        <v>3</v>
      </c>
      <c r="G6" s="487" t="s">
        <v>4</v>
      </c>
      <c r="H6" s="488"/>
      <c r="I6" s="489"/>
      <c r="J6" s="487" t="s">
        <v>5</v>
      </c>
      <c r="K6" s="488"/>
      <c r="L6" s="489"/>
      <c r="M6" s="3"/>
      <c r="N6" s="3"/>
      <c r="O6" s="164"/>
      <c r="P6" s="164"/>
    </row>
    <row r="7" spans="1:16" ht="29.25" thickBot="1" x14ac:dyDescent="0.3">
      <c r="A7" s="486"/>
      <c r="B7" s="159" t="s">
        <v>13</v>
      </c>
      <c r="C7" s="159" t="s">
        <v>7</v>
      </c>
      <c r="D7" s="159" t="s">
        <v>8</v>
      </c>
      <c r="E7" s="445"/>
      <c r="F7" s="491"/>
      <c r="G7" s="159" t="s">
        <v>13</v>
      </c>
      <c r="H7" s="159" t="s">
        <v>7</v>
      </c>
      <c r="I7" s="159" t="s">
        <v>8</v>
      </c>
      <c r="J7" s="159" t="s">
        <v>13</v>
      </c>
      <c r="K7" s="159" t="s">
        <v>7</v>
      </c>
      <c r="L7" s="159" t="s">
        <v>8</v>
      </c>
      <c r="M7" s="3"/>
      <c r="N7" s="3"/>
      <c r="O7" s="164"/>
      <c r="P7" s="164"/>
    </row>
    <row r="8" spans="1:16" x14ac:dyDescent="0.25">
      <c r="A8" s="492" t="s">
        <v>88</v>
      </c>
      <c r="B8" s="493"/>
      <c r="C8" s="493"/>
      <c r="D8" s="493"/>
      <c r="E8" s="493"/>
      <c r="F8" s="493"/>
      <c r="G8" s="493"/>
      <c r="H8" s="493"/>
      <c r="I8" s="493"/>
      <c r="J8" s="493"/>
      <c r="K8" s="493"/>
      <c r="L8" s="493"/>
      <c r="M8" s="3"/>
      <c r="N8" s="3"/>
      <c r="O8" s="164"/>
      <c r="P8" s="164"/>
    </row>
    <row r="9" spans="1:16" ht="18.75" customHeight="1" thickBot="1" x14ac:dyDescent="0.3">
      <c r="A9" s="494" t="s">
        <v>9</v>
      </c>
      <c r="B9" s="495"/>
      <c r="C9" s="495"/>
      <c r="D9" s="495"/>
      <c r="E9" s="495"/>
      <c r="F9" s="495"/>
      <c r="G9" s="495"/>
      <c r="H9" s="495"/>
      <c r="I9" s="495"/>
      <c r="J9" s="495"/>
      <c r="K9" s="495"/>
      <c r="L9" s="495"/>
      <c r="M9" s="3"/>
      <c r="N9" s="3"/>
      <c r="O9" s="164"/>
      <c r="P9" s="164"/>
    </row>
    <row r="10" spans="1:16" ht="18.75" customHeight="1" x14ac:dyDescent="0.25">
      <c r="A10" s="498" t="s">
        <v>135</v>
      </c>
      <c r="B10" s="497">
        <v>70</v>
      </c>
      <c r="C10" s="497">
        <v>90</v>
      </c>
      <c r="D10" s="497">
        <v>100</v>
      </c>
      <c r="E10" s="74" t="s">
        <v>53</v>
      </c>
      <c r="F10" s="150">
        <v>1900</v>
      </c>
      <c r="G10" s="81">
        <v>76</v>
      </c>
      <c r="H10" s="81">
        <v>80</v>
      </c>
      <c r="I10" s="81">
        <v>80</v>
      </c>
      <c r="J10" s="81">
        <v>70</v>
      </c>
      <c r="K10" s="81">
        <v>75</v>
      </c>
      <c r="L10" s="81">
        <v>75</v>
      </c>
      <c r="M10" s="3"/>
      <c r="N10" s="3"/>
      <c r="O10" s="164"/>
      <c r="P10" s="164"/>
    </row>
    <row r="11" spans="1:16" ht="18.75" customHeight="1" x14ac:dyDescent="0.25">
      <c r="A11" s="407"/>
      <c r="B11" s="439"/>
      <c r="C11" s="439"/>
      <c r="D11" s="439"/>
      <c r="E11" s="99" t="s">
        <v>10</v>
      </c>
      <c r="F11" s="150">
        <v>219</v>
      </c>
      <c r="G11" s="81">
        <v>20</v>
      </c>
      <c r="H11" s="81">
        <v>23</v>
      </c>
      <c r="I11" s="81">
        <v>25</v>
      </c>
      <c r="J11" s="81">
        <v>16</v>
      </c>
      <c r="K11" s="81">
        <v>19</v>
      </c>
      <c r="L11" s="81">
        <v>20</v>
      </c>
      <c r="M11" s="3"/>
      <c r="N11" s="3"/>
      <c r="O11" s="164"/>
      <c r="P11" s="164"/>
    </row>
    <row r="12" spans="1:16" ht="18.75" customHeight="1" x14ac:dyDescent="0.25">
      <c r="A12" s="407"/>
      <c r="B12" s="439"/>
      <c r="C12" s="439"/>
      <c r="D12" s="439"/>
      <c r="E12" s="74" t="s">
        <v>34</v>
      </c>
      <c r="F12" s="150">
        <v>204</v>
      </c>
      <c r="G12" s="81">
        <v>15</v>
      </c>
      <c r="H12" s="81">
        <v>18</v>
      </c>
      <c r="I12" s="81">
        <v>20</v>
      </c>
      <c r="J12" s="81">
        <v>12</v>
      </c>
      <c r="K12" s="81">
        <v>15</v>
      </c>
      <c r="L12" s="81">
        <v>17</v>
      </c>
      <c r="M12" s="3"/>
      <c r="N12" s="3"/>
      <c r="O12" s="164"/>
      <c r="P12" s="164"/>
    </row>
    <row r="13" spans="1:16" ht="18.75" customHeight="1" x14ac:dyDescent="0.25">
      <c r="A13" s="407"/>
      <c r="B13" s="439"/>
      <c r="C13" s="439"/>
      <c r="D13" s="439"/>
      <c r="E13" s="74" t="s">
        <v>78</v>
      </c>
      <c r="F13" s="150">
        <v>1345</v>
      </c>
      <c r="G13" s="81">
        <v>3</v>
      </c>
      <c r="H13" s="81">
        <v>3</v>
      </c>
      <c r="I13" s="81">
        <v>3</v>
      </c>
      <c r="J13" s="81">
        <v>3</v>
      </c>
      <c r="K13" s="81">
        <v>3</v>
      </c>
      <c r="L13" s="81">
        <v>3</v>
      </c>
      <c r="M13" s="3"/>
      <c r="N13" s="3"/>
      <c r="O13" s="164"/>
      <c r="P13" s="164"/>
    </row>
    <row r="14" spans="1:16" ht="18.75" customHeight="1" x14ac:dyDescent="0.25">
      <c r="A14" s="407"/>
      <c r="B14" s="439"/>
      <c r="C14" s="439"/>
      <c r="D14" s="439"/>
      <c r="E14" s="74" t="s">
        <v>85</v>
      </c>
      <c r="F14" s="150">
        <v>1000</v>
      </c>
      <c r="G14" s="81">
        <v>20</v>
      </c>
      <c r="H14" s="81">
        <v>23</v>
      </c>
      <c r="I14" s="81">
        <v>25</v>
      </c>
      <c r="J14" s="81">
        <v>17</v>
      </c>
      <c r="K14" s="81">
        <v>19</v>
      </c>
      <c r="L14" s="81">
        <v>20</v>
      </c>
      <c r="M14" s="3"/>
      <c r="N14" s="3"/>
      <c r="O14" s="164"/>
      <c r="P14" s="164"/>
    </row>
    <row r="15" spans="1:16" ht="18.75" customHeight="1" x14ac:dyDescent="0.25">
      <c r="A15" s="407"/>
      <c r="B15" s="439"/>
      <c r="C15" s="439"/>
      <c r="D15" s="439"/>
      <c r="E15" s="74" t="s">
        <v>14</v>
      </c>
      <c r="F15" s="150">
        <v>4560</v>
      </c>
      <c r="G15" s="81">
        <v>3</v>
      </c>
      <c r="H15" s="81">
        <v>3</v>
      </c>
      <c r="I15" s="81">
        <v>0</v>
      </c>
      <c r="J15" s="81">
        <v>3</v>
      </c>
      <c r="K15" s="81">
        <v>3</v>
      </c>
      <c r="L15" s="81">
        <v>3</v>
      </c>
      <c r="M15" s="3"/>
      <c r="N15" s="3"/>
      <c r="O15" s="164"/>
      <c r="P15" s="164"/>
    </row>
    <row r="16" spans="1:16" ht="14.25" customHeight="1" x14ac:dyDescent="0.25">
      <c r="A16" s="437"/>
      <c r="B16" s="440"/>
      <c r="C16" s="440"/>
      <c r="D16" s="440"/>
      <c r="E16" s="75" t="s">
        <v>28</v>
      </c>
      <c r="F16" s="150">
        <v>80</v>
      </c>
      <c r="G16" s="83">
        <v>0.2</v>
      </c>
      <c r="H16" s="83">
        <v>0.2</v>
      </c>
      <c r="I16" s="83">
        <v>0.3</v>
      </c>
      <c r="J16" s="83">
        <v>0.2</v>
      </c>
      <c r="K16" s="83">
        <v>0.2</v>
      </c>
      <c r="L16" s="83">
        <v>0.3</v>
      </c>
      <c r="M16" s="3"/>
      <c r="N16" s="3"/>
      <c r="O16" s="164"/>
      <c r="P16" s="164"/>
    </row>
    <row r="17" spans="1:16" ht="14.25" customHeight="1" x14ac:dyDescent="0.25">
      <c r="A17" s="406" t="s">
        <v>95</v>
      </c>
      <c r="B17" s="453">
        <v>130</v>
      </c>
      <c r="C17" s="453">
        <v>150</v>
      </c>
      <c r="D17" s="453">
        <v>180</v>
      </c>
      <c r="E17" s="98" t="s">
        <v>79</v>
      </c>
      <c r="F17" s="150">
        <v>613</v>
      </c>
      <c r="G17" s="81">
        <v>45.5</v>
      </c>
      <c r="H17" s="81">
        <v>52.5</v>
      </c>
      <c r="I17" s="81">
        <v>63</v>
      </c>
      <c r="J17" s="81">
        <v>45.5</v>
      </c>
      <c r="K17" s="81">
        <v>52.5</v>
      </c>
      <c r="L17" s="81">
        <v>63</v>
      </c>
      <c r="M17" s="3"/>
      <c r="N17" s="3"/>
      <c r="O17" s="164"/>
      <c r="P17" s="164"/>
    </row>
    <row r="18" spans="1:16" ht="14.25" customHeight="1" x14ac:dyDescent="0.25">
      <c r="A18" s="407"/>
      <c r="B18" s="439"/>
      <c r="C18" s="439"/>
      <c r="D18" s="439"/>
      <c r="E18" s="75" t="s">
        <v>28</v>
      </c>
      <c r="F18" s="150">
        <v>80</v>
      </c>
      <c r="G18" s="83">
        <v>0.1</v>
      </c>
      <c r="H18" s="83">
        <v>0.2</v>
      </c>
      <c r="I18" s="83">
        <v>0.3</v>
      </c>
      <c r="J18" s="83">
        <v>0.1</v>
      </c>
      <c r="K18" s="83">
        <v>0.2</v>
      </c>
      <c r="L18" s="83">
        <v>0.3</v>
      </c>
      <c r="M18" s="3"/>
      <c r="N18" s="3"/>
      <c r="O18" s="164"/>
      <c r="P18" s="164"/>
    </row>
    <row r="19" spans="1:16" ht="14.25" customHeight="1" x14ac:dyDescent="0.25">
      <c r="A19" s="437"/>
      <c r="B19" s="440"/>
      <c r="C19" s="440"/>
      <c r="D19" s="440"/>
      <c r="E19" s="74" t="s">
        <v>14</v>
      </c>
      <c r="F19" s="150">
        <v>4560</v>
      </c>
      <c r="G19" s="81">
        <v>5</v>
      </c>
      <c r="H19" s="81">
        <v>5</v>
      </c>
      <c r="I19" s="81">
        <v>5</v>
      </c>
      <c r="J19" s="81">
        <v>5</v>
      </c>
      <c r="K19" s="81">
        <v>5</v>
      </c>
      <c r="L19" s="81">
        <v>5</v>
      </c>
      <c r="M19" s="3"/>
      <c r="N19" s="3"/>
      <c r="O19" s="164"/>
      <c r="P19" s="164"/>
    </row>
    <row r="20" spans="1:16" ht="16.5" customHeight="1" x14ac:dyDescent="0.25">
      <c r="A20" s="406" t="s">
        <v>54</v>
      </c>
      <c r="B20" s="453">
        <v>200</v>
      </c>
      <c r="C20" s="453">
        <v>200</v>
      </c>
      <c r="D20" s="453">
        <v>200</v>
      </c>
      <c r="E20" s="75" t="s">
        <v>55</v>
      </c>
      <c r="F20" s="150">
        <v>3700.96</v>
      </c>
      <c r="G20" s="81">
        <v>7</v>
      </c>
      <c r="H20" s="81">
        <v>7</v>
      </c>
      <c r="I20" s="81">
        <v>7</v>
      </c>
      <c r="J20" s="81">
        <v>7</v>
      </c>
      <c r="K20" s="118">
        <v>7</v>
      </c>
      <c r="L20" s="118">
        <v>7</v>
      </c>
      <c r="M20" s="3"/>
      <c r="N20" s="3"/>
      <c r="O20" s="164"/>
      <c r="P20" s="164"/>
    </row>
    <row r="21" spans="1:16" ht="16.5" customHeight="1" x14ac:dyDescent="0.25">
      <c r="A21" s="407"/>
      <c r="B21" s="439"/>
      <c r="C21" s="439"/>
      <c r="D21" s="439"/>
      <c r="E21" s="75" t="s">
        <v>56</v>
      </c>
      <c r="F21" s="150">
        <v>417</v>
      </c>
      <c r="G21" s="81">
        <v>180</v>
      </c>
      <c r="H21" s="81">
        <v>180</v>
      </c>
      <c r="I21" s="81">
        <v>180</v>
      </c>
      <c r="J21" s="81">
        <v>180</v>
      </c>
      <c r="K21" s="81">
        <v>180</v>
      </c>
      <c r="L21" s="81">
        <v>180</v>
      </c>
      <c r="M21" s="3"/>
      <c r="N21" s="3"/>
      <c r="O21" s="164"/>
      <c r="P21" s="164"/>
    </row>
    <row r="22" spans="1:16" ht="15.75" x14ac:dyDescent="0.25">
      <c r="A22" s="437"/>
      <c r="B22" s="440"/>
      <c r="C22" s="440"/>
      <c r="D22" s="440"/>
      <c r="E22" s="75" t="s">
        <v>38</v>
      </c>
      <c r="F22" s="150">
        <v>425</v>
      </c>
      <c r="G22" s="81">
        <v>3</v>
      </c>
      <c r="H22" s="81">
        <v>3</v>
      </c>
      <c r="I22" s="81">
        <v>3</v>
      </c>
      <c r="J22" s="81">
        <v>3</v>
      </c>
      <c r="K22" s="81">
        <v>3</v>
      </c>
      <c r="L22" s="81">
        <v>3</v>
      </c>
      <c r="M22" s="3"/>
      <c r="N22" s="3"/>
      <c r="O22" s="164"/>
      <c r="P22" s="164"/>
    </row>
    <row r="23" spans="1:16" ht="15.75" x14ac:dyDescent="0.25">
      <c r="A23" s="88" t="s">
        <v>67</v>
      </c>
      <c r="B23" s="89">
        <v>120</v>
      </c>
      <c r="C23" s="89">
        <v>120</v>
      </c>
      <c r="D23" s="89">
        <v>120</v>
      </c>
      <c r="E23" s="75" t="s">
        <v>51</v>
      </c>
      <c r="F23" s="150">
        <v>751</v>
      </c>
      <c r="G23" s="81">
        <v>150</v>
      </c>
      <c r="H23" s="81">
        <v>150</v>
      </c>
      <c r="I23" s="81">
        <v>150</v>
      </c>
      <c r="J23" s="81">
        <v>120</v>
      </c>
      <c r="K23" s="81">
        <v>120</v>
      </c>
      <c r="L23" s="81">
        <v>120</v>
      </c>
      <c r="M23" s="3"/>
      <c r="N23" s="3"/>
      <c r="O23" s="164"/>
      <c r="P23" s="164"/>
    </row>
    <row r="24" spans="1:16" ht="30" x14ac:dyDescent="0.25">
      <c r="A24" s="90" t="s">
        <v>110</v>
      </c>
      <c r="B24" s="91">
        <v>30</v>
      </c>
      <c r="C24" s="91">
        <v>50</v>
      </c>
      <c r="D24" s="91">
        <v>50</v>
      </c>
      <c r="E24" s="92" t="s">
        <v>110</v>
      </c>
      <c r="F24" s="149">
        <v>550</v>
      </c>
      <c r="G24" s="81">
        <v>30</v>
      </c>
      <c r="H24" s="81">
        <v>50</v>
      </c>
      <c r="I24" s="81">
        <v>50</v>
      </c>
      <c r="J24" s="81">
        <v>30</v>
      </c>
      <c r="K24" s="81">
        <v>50</v>
      </c>
      <c r="L24" s="81">
        <v>50</v>
      </c>
      <c r="M24" s="3"/>
      <c r="N24" s="3"/>
      <c r="O24" s="164"/>
      <c r="P24" s="164"/>
    </row>
    <row r="25" spans="1:16" ht="15.75" thickBot="1" x14ac:dyDescent="0.3">
      <c r="A25" s="432"/>
      <c r="B25" s="433"/>
      <c r="C25" s="433"/>
      <c r="D25" s="433"/>
      <c r="E25" s="433"/>
      <c r="F25" s="433"/>
      <c r="G25" s="433"/>
      <c r="H25" s="433"/>
      <c r="I25" s="433"/>
      <c r="J25" s="433"/>
      <c r="K25" s="433"/>
      <c r="L25" s="433"/>
      <c r="M25" s="3"/>
      <c r="N25" s="3"/>
      <c r="O25" s="164"/>
      <c r="P25" s="164"/>
    </row>
    <row r="26" spans="1:16" ht="15.75" thickBot="1" x14ac:dyDescent="0.3">
      <c r="A26" s="450" t="s">
        <v>49</v>
      </c>
      <c r="B26" s="428"/>
      <c r="C26" s="428"/>
      <c r="D26" s="428"/>
      <c r="E26" s="428"/>
      <c r="F26" s="428"/>
      <c r="G26" s="428"/>
      <c r="H26" s="428"/>
      <c r="I26" s="428"/>
      <c r="J26" s="428"/>
      <c r="K26" s="428"/>
      <c r="L26" s="428"/>
      <c r="M26" s="3"/>
      <c r="N26" s="3"/>
      <c r="O26" s="164"/>
      <c r="P26" s="164"/>
    </row>
    <row r="27" spans="1:16" ht="15" customHeight="1" x14ac:dyDescent="0.25">
      <c r="A27" s="498" t="s">
        <v>90</v>
      </c>
      <c r="B27" s="497">
        <v>200</v>
      </c>
      <c r="C27" s="497">
        <v>220</v>
      </c>
      <c r="D27" s="497">
        <v>250</v>
      </c>
      <c r="E27" s="93" t="s">
        <v>157</v>
      </c>
      <c r="F27" s="160">
        <v>5000</v>
      </c>
      <c r="G27" s="94">
        <v>74</v>
      </c>
      <c r="H27" s="94">
        <v>83</v>
      </c>
      <c r="I27" s="94">
        <v>92</v>
      </c>
      <c r="J27" s="94">
        <v>70</v>
      </c>
      <c r="K27" s="94">
        <v>80</v>
      </c>
      <c r="L27" s="94">
        <v>90</v>
      </c>
      <c r="M27" s="3"/>
      <c r="N27" s="3"/>
      <c r="O27" s="164"/>
      <c r="P27" s="164"/>
    </row>
    <row r="28" spans="1:16" x14ac:dyDescent="0.25">
      <c r="A28" s="407"/>
      <c r="B28" s="439"/>
      <c r="C28" s="439"/>
      <c r="D28" s="439"/>
      <c r="E28" s="86" t="s">
        <v>14</v>
      </c>
      <c r="F28" s="150">
        <v>4560</v>
      </c>
      <c r="G28" s="81">
        <v>3</v>
      </c>
      <c r="H28" s="81">
        <v>3</v>
      </c>
      <c r="I28" s="81">
        <v>5</v>
      </c>
      <c r="J28" s="81">
        <v>3</v>
      </c>
      <c r="K28" s="81">
        <v>3</v>
      </c>
      <c r="L28" s="81">
        <v>5</v>
      </c>
      <c r="M28" s="3"/>
      <c r="N28" s="3"/>
      <c r="O28" s="164"/>
      <c r="P28" s="164"/>
    </row>
    <row r="29" spans="1:16" x14ac:dyDescent="0.25">
      <c r="A29" s="407"/>
      <c r="B29" s="439"/>
      <c r="C29" s="439"/>
      <c r="D29" s="439"/>
      <c r="E29" s="86" t="s">
        <v>60</v>
      </c>
      <c r="F29" s="150">
        <v>212</v>
      </c>
      <c r="G29" s="81">
        <v>160</v>
      </c>
      <c r="H29" s="81">
        <v>170</v>
      </c>
      <c r="I29" s="81">
        <v>200</v>
      </c>
      <c r="J29" s="81">
        <v>112</v>
      </c>
      <c r="K29" s="81">
        <v>125</v>
      </c>
      <c r="L29" s="81">
        <v>140</v>
      </c>
      <c r="M29" s="3"/>
      <c r="N29" s="3"/>
      <c r="O29" s="164"/>
      <c r="P29" s="164"/>
    </row>
    <row r="30" spans="1:16" x14ac:dyDescent="0.25">
      <c r="A30" s="407"/>
      <c r="B30" s="439"/>
      <c r="C30" s="439"/>
      <c r="D30" s="439"/>
      <c r="E30" s="86" t="s">
        <v>52</v>
      </c>
      <c r="F30" s="150">
        <v>632</v>
      </c>
      <c r="G30" s="81">
        <v>8</v>
      </c>
      <c r="H30" s="81">
        <v>10</v>
      </c>
      <c r="I30" s="81">
        <v>10</v>
      </c>
      <c r="J30" s="81">
        <v>8</v>
      </c>
      <c r="K30" s="81">
        <v>10</v>
      </c>
      <c r="L30" s="81">
        <v>10</v>
      </c>
      <c r="M30" s="3"/>
      <c r="N30" s="3"/>
      <c r="O30" s="164"/>
      <c r="P30" s="164"/>
    </row>
    <row r="31" spans="1:16" x14ac:dyDescent="0.25">
      <c r="A31" s="407"/>
      <c r="B31" s="439"/>
      <c r="C31" s="439"/>
      <c r="D31" s="439"/>
      <c r="E31" s="86" t="s">
        <v>91</v>
      </c>
      <c r="F31" s="150">
        <v>222</v>
      </c>
      <c r="G31" s="81">
        <v>3</v>
      </c>
      <c r="H31" s="81">
        <v>3</v>
      </c>
      <c r="I31" s="81">
        <v>5</v>
      </c>
      <c r="J31" s="81">
        <v>3</v>
      </c>
      <c r="K31" s="81">
        <v>3</v>
      </c>
      <c r="L31" s="81">
        <v>5</v>
      </c>
      <c r="M31" s="3"/>
      <c r="N31" s="3"/>
      <c r="O31" s="164"/>
      <c r="P31" s="164"/>
    </row>
    <row r="32" spans="1:16" x14ac:dyDescent="0.25">
      <c r="A32" s="407"/>
      <c r="B32" s="439"/>
      <c r="C32" s="439"/>
      <c r="D32" s="439"/>
      <c r="E32" s="86" t="s">
        <v>77</v>
      </c>
      <c r="F32" s="150">
        <v>2103</v>
      </c>
      <c r="G32" s="81">
        <v>5</v>
      </c>
      <c r="H32" s="81">
        <v>10</v>
      </c>
      <c r="I32" s="81">
        <v>10</v>
      </c>
      <c r="J32" s="81">
        <v>5</v>
      </c>
      <c r="K32" s="81">
        <v>10</v>
      </c>
      <c r="L32" s="81">
        <v>10</v>
      </c>
      <c r="M32" s="3"/>
      <c r="N32" s="3"/>
      <c r="O32" s="164"/>
      <c r="P32" s="164"/>
    </row>
    <row r="33" spans="1:16" x14ac:dyDescent="0.25">
      <c r="A33" s="407"/>
      <c r="B33" s="439"/>
      <c r="C33" s="439"/>
      <c r="D33" s="439"/>
      <c r="E33" s="74" t="s">
        <v>34</v>
      </c>
      <c r="F33" s="150">
        <v>204</v>
      </c>
      <c r="G33" s="149">
        <v>10</v>
      </c>
      <c r="H33" s="149">
        <v>12</v>
      </c>
      <c r="I33" s="83">
        <v>12</v>
      </c>
      <c r="J33" s="149">
        <v>9</v>
      </c>
      <c r="K33" s="149">
        <v>11</v>
      </c>
      <c r="L33" s="83">
        <v>11</v>
      </c>
      <c r="M33" s="3"/>
      <c r="N33" s="3"/>
      <c r="O33" s="164"/>
      <c r="P33" s="164"/>
    </row>
    <row r="34" spans="1:16" x14ac:dyDescent="0.25">
      <c r="A34" s="407"/>
      <c r="B34" s="439"/>
      <c r="C34" s="439"/>
      <c r="D34" s="439"/>
      <c r="E34" s="119" t="s">
        <v>78</v>
      </c>
      <c r="F34" s="150">
        <v>1345</v>
      </c>
      <c r="G34" s="149">
        <v>3</v>
      </c>
      <c r="H34" s="149">
        <v>3</v>
      </c>
      <c r="I34" s="83">
        <v>3</v>
      </c>
      <c r="J34" s="149">
        <v>3</v>
      </c>
      <c r="K34" s="149">
        <v>3</v>
      </c>
      <c r="L34" s="83">
        <v>3</v>
      </c>
      <c r="M34" s="3"/>
      <c r="N34" s="3"/>
      <c r="O34" s="164"/>
      <c r="P34" s="164"/>
    </row>
    <row r="35" spans="1:16" x14ac:dyDescent="0.25">
      <c r="A35" s="407"/>
      <c r="B35" s="439"/>
      <c r="C35" s="439"/>
      <c r="D35" s="439"/>
      <c r="E35" s="74" t="s">
        <v>10</v>
      </c>
      <c r="F35" s="150">
        <v>219</v>
      </c>
      <c r="G35" s="83">
        <v>25</v>
      </c>
      <c r="H35" s="83">
        <v>20</v>
      </c>
      <c r="I35" s="83">
        <v>30</v>
      </c>
      <c r="J35" s="83">
        <v>20</v>
      </c>
      <c r="K35" s="83">
        <v>17</v>
      </c>
      <c r="L35" s="83">
        <v>25</v>
      </c>
      <c r="M35" s="3"/>
      <c r="N35" s="3"/>
      <c r="O35" s="164"/>
      <c r="P35" s="164"/>
    </row>
    <row r="36" spans="1:16" ht="15.75" x14ac:dyDescent="0.25">
      <c r="A36" s="437"/>
      <c r="B36" s="440"/>
      <c r="C36" s="440"/>
      <c r="D36" s="440"/>
      <c r="E36" s="75" t="s">
        <v>28</v>
      </c>
      <c r="F36" s="150">
        <v>80</v>
      </c>
      <c r="G36" s="83">
        <v>0.1</v>
      </c>
      <c r="H36" s="83">
        <v>0.2</v>
      </c>
      <c r="I36" s="83">
        <v>0.2</v>
      </c>
      <c r="J36" s="83">
        <v>0.1</v>
      </c>
      <c r="K36" s="83">
        <v>0.2</v>
      </c>
      <c r="L36" s="83">
        <v>0.2</v>
      </c>
      <c r="M36" s="3"/>
      <c r="N36" s="3"/>
      <c r="O36" s="164"/>
      <c r="P36" s="164"/>
    </row>
    <row r="37" spans="1:16" ht="15.75" x14ac:dyDescent="0.25">
      <c r="A37" s="406" t="s">
        <v>94</v>
      </c>
      <c r="B37" s="453">
        <v>20</v>
      </c>
      <c r="C37" s="453">
        <v>20</v>
      </c>
      <c r="D37" s="453">
        <v>20</v>
      </c>
      <c r="E37" s="75" t="s">
        <v>77</v>
      </c>
      <c r="F37" s="150">
        <v>2103</v>
      </c>
      <c r="G37" s="83">
        <v>10</v>
      </c>
      <c r="H37" s="83">
        <v>10</v>
      </c>
      <c r="I37" s="83">
        <v>10</v>
      </c>
      <c r="J37" s="83">
        <v>10</v>
      </c>
      <c r="K37" s="83">
        <v>10</v>
      </c>
      <c r="L37" s="83">
        <v>10</v>
      </c>
      <c r="M37" s="3"/>
      <c r="N37" s="3"/>
      <c r="O37" s="164"/>
      <c r="P37" s="164"/>
    </row>
    <row r="38" spans="1:16" ht="15.75" x14ac:dyDescent="0.25">
      <c r="A38" s="407"/>
      <c r="B38" s="439"/>
      <c r="C38" s="439"/>
      <c r="D38" s="439"/>
      <c r="E38" s="75" t="s">
        <v>76</v>
      </c>
      <c r="F38" s="150">
        <v>222</v>
      </c>
      <c r="G38" s="83">
        <v>2</v>
      </c>
      <c r="H38" s="83">
        <v>2</v>
      </c>
      <c r="I38" s="83">
        <v>2</v>
      </c>
      <c r="J38" s="83">
        <v>2</v>
      </c>
      <c r="K38" s="83">
        <v>2</v>
      </c>
      <c r="L38" s="83">
        <v>2</v>
      </c>
      <c r="M38" s="3"/>
      <c r="N38" s="3"/>
      <c r="O38" s="164"/>
      <c r="P38" s="164"/>
    </row>
    <row r="39" spans="1:16" ht="15.75" x14ac:dyDescent="0.25">
      <c r="A39" s="437"/>
      <c r="B39" s="440"/>
      <c r="C39" s="440"/>
      <c r="D39" s="440"/>
      <c r="E39" s="120" t="s">
        <v>14</v>
      </c>
      <c r="F39" s="151">
        <v>4560</v>
      </c>
      <c r="G39" s="83">
        <v>2</v>
      </c>
      <c r="H39" s="83">
        <v>2</v>
      </c>
      <c r="I39" s="83">
        <v>2</v>
      </c>
      <c r="J39" s="83">
        <v>2</v>
      </c>
      <c r="K39" s="83">
        <v>2</v>
      </c>
      <c r="L39" s="83">
        <v>2</v>
      </c>
      <c r="M39" s="3"/>
      <c r="N39" s="3"/>
      <c r="O39" s="164"/>
      <c r="P39" s="164"/>
    </row>
    <row r="40" spans="1:16" ht="15" customHeight="1" x14ac:dyDescent="0.25">
      <c r="A40" s="406" t="s">
        <v>43</v>
      </c>
      <c r="B40" s="453">
        <v>200</v>
      </c>
      <c r="C40" s="453">
        <v>200</v>
      </c>
      <c r="D40" s="453">
        <v>200</v>
      </c>
      <c r="E40" s="99" t="s">
        <v>44</v>
      </c>
      <c r="F40" s="150">
        <v>630</v>
      </c>
      <c r="G40" s="149">
        <v>20</v>
      </c>
      <c r="H40" s="149">
        <v>20</v>
      </c>
      <c r="I40" s="149">
        <v>20</v>
      </c>
      <c r="J40" s="149">
        <v>20</v>
      </c>
      <c r="K40" s="149">
        <v>20</v>
      </c>
      <c r="L40" s="149">
        <v>20</v>
      </c>
      <c r="M40" s="3"/>
      <c r="N40" s="3"/>
      <c r="O40" s="164"/>
      <c r="P40" s="164"/>
    </row>
    <row r="41" spans="1:16" x14ac:dyDescent="0.25">
      <c r="A41" s="437"/>
      <c r="B41" s="440"/>
      <c r="C41" s="440"/>
      <c r="D41" s="440"/>
      <c r="E41" s="100" t="s">
        <v>32</v>
      </c>
      <c r="F41" s="150">
        <v>425</v>
      </c>
      <c r="G41" s="81">
        <v>3</v>
      </c>
      <c r="H41" s="81">
        <v>3</v>
      </c>
      <c r="I41" s="81">
        <v>3</v>
      </c>
      <c r="J41" s="81">
        <v>3</v>
      </c>
      <c r="K41" s="81">
        <v>3</v>
      </c>
      <c r="L41" s="81">
        <v>3</v>
      </c>
      <c r="M41" s="3"/>
      <c r="N41" s="3"/>
      <c r="O41" s="164"/>
      <c r="P41" s="164"/>
    </row>
    <row r="42" spans="1:16" ht="30" x14ac:dyDescent="0.25">
      <c r="A42" s="90" t="s">
        <v>110</v>
      </c>
      <c r="B42" s="91">
        <v>30</v>
      </c>
      <c r="C42" s="91">
        <v>50</v>
      </c>
      <c r="D42" s="91">
        <v>50</v>
      </c>
      <c r="E42" s="92" t="s">
        <v>110</v>
      </c>
      <c r="F42" s="91">
        <v>550</v>
      </c>
      <c r="G42" s="82">
        <v>30</v>
      </c>
      <c r="H42" s="82">
        <v>50</v>
      </c>
      <c r="I42" s="82">
        <v>50</v>
      </c>
      <c r="J42" s="82">
        <v>30</v>
      </c>
      <c r="K42" s="82">
        <v>50</v>
      </c>
      <c r="L42" s="82">
        <v>50</v>
      </c>
      <c r="M42" s="3"/>
      <c r="N42" s="3"/>
      <c r="O42" s="164"/>
      <c r="P42" s="164"/>
    </row>
    <row r="43" spans="1:16" ht="15.75" thickBot="1" x14ac:dyDescent="0.3">
      <c r="A43" s="432"/>
      <c r="B43" s="433"/>
      <c r="C43" s="433"/>
      <c r="D43" s="433"/>
      <c r="E43" s="433"/>
      <c r="F43" s="433"/>
      <c r="G43" s="433"/>
      <c r="H43" s="433"/>
      <c r="I43" s="433"/>
      <c r="J43" s="433"/>
      <c r="K43" s="433"/>
      <c r="L43" s="433"/>
      <c r="M43" s="3"/>
      <c r="N43" s="3"/>
      <c r="O43" s="164"/>
      <c r="P43" s="164"/>
    </row>
    <row r="44" spans="1:16" ht="15.75" thickBot="1" x14ac:dyDescent="0.3">
      <c r="A44" s="450" t="s">
        <v>33</v>
      </c>
      <c r="B44" s="428"/>
      <c r="C44" s="428"/>
      <c r="D44" s="428"/>
      <c r="E44" s="428"/>
      <c r="F44" s="428"/>
      <c r="G44" s="428"/>
      <c r="H44" s="428"/>
      <c r="I44" s="428"/>
      <c r="J44" s="428"/>
      <c r="K44" s="428"/>
      <c r="L44" s="428"/>
      <c r="M44" s="3"/>
      <c r="N44" s="3"/>
      <c r="O44" s="164"/>
      <c r="P44" s="164"/>
    </row>
    <row r="45" spans="1:16" ht="15.75" customHeight="1" x14ac:dyDescent="0.25">
      <c r="A45" s="464" t="s">
        <v>65</v>
      </c>
      <c r="B45" s="414" t="s">
        <v>24</v>
      </c>
      <c r="C45" s="414" t="s">
        <v>25</v>
      </c>
      <c r="D45" s="414" t="s">
        <v>26</v>
      </c>
      <c r="E45" s="121" t="s">
        <v>10</v>
      </c>
      <c r="F45" s="160">
        <v>219</v>
      </c>
      <c r="G45" s="158">
        <v>70</v>
      </c>
      <c r="H45" s="94">
        <v>90</v>
      </c>
      <c r="I45" s="94">
        <v>115</v>
      </c>
      <c r="J45" s="94">
        <v>55</v>
      </c>
      <c r="K45" s="94">
        <v>66</v>
      </c>
      <c r="L45" s="94">
        <v>92</v>
      </c>
      <c r="M45" s="3"/>
      <c r="N45" s="3"/>
      <c r="O45" s="164"/>
      <c r="P45" s="164"/>
    </row>
    <row r="46" spans="1:16" ht="15" customHeight="1" x14ac:dyDescent="0.25">
      <c r="A46" s="465"/>
      <c r="B46" s="415"/>
      <c r="C46" s="415"/>
      <c r="D46" s="415"/>
      <c r="E46" s="74" t="s">
        <v>81</v>
      </c>
      <c r="F46" s="150">
        <v>5538</v>
      </c>
      <c r="G46" s="149">
        <v>7</v>
      </c>
      <c r="H46" s="81">
        <v>10</v>
      </c>
      <c r="I46" s="81">
        <v>15</v>
      </c>
      <c r="J46" s="81">
        <v>7</v>
      </c>
      <c r="K46" s="81">
        <v>10</v>
      </c>
      <c r="L46" s="81">
        <v>15</v>
      </c>
      <c r="M46" s="3"/>
      <c r="N46" s="3"/>
      <c r="O46" s="164"/>
      <c r="P46" s="164"/>
    </row>
    <row r="47" spans="1:16" ht="15" customHeight="1" x14ac:dyDescent="0.25">
      <c r="A47" s="465"/>
      <c r="B47" s="415"/>
      <c r="C47" s="415"/>
      <c r="D47" s="415"/>
      <c r="E47" s="74" t="s">
        <v>12</v>
      </c>
      <c r="F47" s="150">
        <v>791</v>
      </c>
      <c r="G47" s="149">
        <v>3</v>
      </c>
      <c r="H47" s="149">
        <v>5</v>
      </c>
      <c r="I47" s="149">
        <v>5</v>
      </c>
      <c r="J47" s="149">
        <v>3</v>
      </c>
      <c r="K47" s="149">
        <v>5</v>
      </c>
      <c r="L47" s="149">
        <v>5</v>
      </c>
      <c r="M47" s="3"/>
      <c r="N47" s="3"/>
      <c r="O47" s="164"/>
      <c r="P47" s="164"/>
    </row>
    <row r="48" spans="1:16" ht="16.5" thickBot="1" x14ac:dyDescent="0.3">
      <c r="A48" s="466"/>
      <c r="B48" s="496"/>
      <c r="C48" s="496"/>
      <c r="D48" s="496"/>
      <c r="E48" s="75" t="s">
        <v>28</v>
      </c>
      <c r="F48" s="150">
        <v>80</v>
      </c>
      <c r="G48" s="149">
        <v>0.1</v>
      </c>
      <c r="H48" s="149">
        <v>0.1</v>
      </c>
      <c r="I48" s="149">
        <v>0.1</v>
      </c>
      <c r="J48" s="149">
        <v>0.1</v>
      </c>
      <c r="K48" s="149">
        <v>0.1</v>
      </c>
      <c r="L48" s="149">
        <v>0.1</v>
      </c>
      <c r="M48" s="3"/>
      <c r="N48" s="3"/>
      <c r="O48" s="164"/>
      <c r="P48" s="164"/>
    </row>
    <row r="49" spans="1:16" ht="15" customHeight="1" x14ac:dyDescent="0.25">
      <c r="A49" s="406" t="s">
        <v>134</v>
      </c>
      <c r="B49" s="414" t="s">
        <v>46</v>
      </c>
      <c r="C49" s="414" t="s">
        <v>47</v>
      </c>
      <c r="D49" s="414" t="s">
        <v>48</v>
      </c>
      <c r="E49" s="73" t="s">
        <v>53</v>
      </c>
      <c r="F49" s="160">
        <v>1900</v>
      </c>
      <c r="G49" s="94">
        <v>75</v>
      </c>
      <c r="H49" s="94">
        <v>80</v>
      </c>
      <c r="I49" s="94">
        <v>80</v>
      </c>
      <c r="J49" s="94">
        <v>71</v>
      </c>
      <c r="K49" s="94">
        <v>76</v>
      </c>
      <c r="L49" s="94">
        <v>76</v>
      </c>
      <c r="M49" s="3"/>
      <c r="N49" s="3"/>
      <c r="O49" s="164"/>
      <c r="P49" s="164"/>
    </row>
    <row r="50" spans="1:16" x14ac:dyDescent="0.25">
      <c r="A50" s="407"/>
      <c r="B50" s="415"/>
      <c r="C50" s="415"/>
      <c r="D50" s="415"/>
      <c r="E50" s="74" t="s">
        <v>11</v>
      </c>
      <c r="F50" s="91">
        <v>204</v>
      </c>
      <c r="G50" s="81">
        <v>20</v>
      </c>
      <c r="H50" s="81">
        <v>23</v>
      </c>
      <c r="I50" s="81">
        <v>23</v>
      </c>
      <c r="J50" s="81">
        <v>17</v>
      </c>
      <c r="K50" s="81">
        <v>20</v>
      </c>
      <c r="L50" s="81">
        <v>20</v>
      </c>
      <c r="M50" s="3"/>
      <c r="N50" s="3"/>
      <c r="O50" s="164"/>
      <c r="P50" s="164"/>
    </row>
    <row r="51" spans="1:16" x14ac:dyDescent="0.25">
      <c r="A51" s="407"/>
      <c r="B51" s="415"/>
      <c r="C51" s="415"/>
      <c r="D51" s="415"/>
      <c r="E51" s="74" t="s">
        <v>10</v>
      </c>
      <c r="F51" s="91">
        <v>219</v>
      </c>
      <c r="G51" s="81">
        <v>25</v>
      </c>
      <c r="H51" s="81">
        <v>25</v>
      </c>
      <c r="I51" s="81">
        <v>25</v>
      </c>
      <c r="J51" s="81">
        <v>20</v>
      </c>
      <c r="K51" s="81">
        <v>21</v>
      </c>
      <c r="L51" s="81">
        <v>21</v>
      </c>
      <c r="M51" s="3"/>
      <c r="N51" s="3"/>
      <c r="O51" s="164"/>
      <c r="P51" s="164"/>
    </row>
    <row r="52" spans="1:16" x14ac:dyDescent="0.25">
      <c r="A52" s="407"/>
      <c r="B52" s="415"/>
      <c r="C52" s="415"/>
      <c r="D52" s="415"/>
      <c r="E52" s="74" t="s">
        <v>72</v>
      </c>
      <c r="F52" s="91">
        <v>276</v>
      </c>
      <c r="G52" s="81">
        <v>80</v>
      </c>
      <c r="H52" s="81">
        <v>90</v>
      </c>
      <c r="I52" s="81">
        <v>90</v>
      </c>
      <c r="J52" s="81">
        <v>60</v>
      </c>
      <c r="K52" s="81">
        <v>67</v>
      </c>
      <c r="L52" s="81">
        <v>67</v>
      </c>
      <c r="M52" s="3"/>
      <c r="N52" s="3"/>
      <c r="O52" s="164"/>
      <c r="P52" s="164"/>
    </row>
    <row r="53" spans="1:16" x14ac:dyDescent="0.25">
      <c r="A53" s="407"/>
      <c r="B53" s="415"/>
      <c r="C53" s="415"/>
      <c r="D53" s="415"/>
      <c r="E53" s="74" t="s">
        <v>83</v>
      </c>
      <c r="F53" s="91">
        <v>1820</v>
      </c>
      <c r="G53" s="81">
        <v>10</v>
      </c>
      <c r="H53" s="82">
        <v>10</v>
      </c>
      <c r="I53" s="82">
        <v>10</v>
      </c>
      <c r="J53" s="81">
        <v>7</v>
      </c>
      <c r="K53" s="82">
        <v>7</v>
      </c>
      <c r="L53" s="117">
        <v>7</v>
      </c>
      <c r="M53" s="3"/>
      <c r="N53" s="3"/>
      <c r="O53" s="164"/>
      <c r="P53" s="164"/>
    </row>
    <row r="54" spans="1:16" x14ac:dyDescent="0.25">
      <c r="A54" s="407"/>
      <c r="B54" s="415"/>
      <c r="C54" s="415"/>
      <c r="D54" s="415"/>
      <c r="E54" s="74" t="s">
        <v>12</v>
      </c>
      <c r="F54" s="91">
        <v>791</v>
      </c>
      <c r="G54" s="81">
        <v>4</v>
      </c>
      <c r="H54" s="81">
        <v>5</v>
      </c>
      <c r="I54" s="81">
        <v>5</v>
      </c>
      <c r="J54" s="81">
        <v>4</v>
      </c>
      <c r="K54" s="81">
        <v>5</v>
      </c>
      <c r="L54" s="81">
        <v>5</v>
      </c>
      <c r="M54" s="3"/>
      <c r="N54" s="3"/>
      <c r="O54" s="164"/>
      <c r="P54" s="164"/>
    </row>
    <row r="55" spans="1:16" ht="15.75" x14ac:dyDescent="0.25">
      <c r="A55" s="407"/>
      <c r="B55" s="415"/>
      <c r="C55" s="415"/>
      <c r="D55" s="415"/>
      <c r="E55" s="75" t="s">
        <v>28</v>
      </c>
      <c r="F55" s="91">
        <v>80</v>
      </c>
      <c r="G55" s="83">
        <v>0.2</v>
      </c>
      <c r="H55" s="83">
        <v>0.2</v>
      </c>
      <c r="I55" s="83">
        <v>0.2</v>
      </c>
      <c r="J55" s="83">
        <v>0.2</v>
      </c>
      <c r="K55" s="83">
        <v>0.2</v>
      </c>
      <c r="L55" s="83">
        <v>0.2</v>
      </c>
      <c r="M55" s="3"/>
      <c r="N55" s="3"/>
      <c r="O55" s="164"/>
      <c r="P55" s="164"/>
    </row>
    <row r="56" spans="1:16" x14ac:dyDescent="0.25">
      <c r="A56" s="407"/>
      <c r="B56" s="415"/>
      <c r="C56" s="415"/>
      <c r="D56" s="415"/>
      <c r="E56" s="74" t="s">
        <v>86</v>
      </c>
      <c r="F56" s="91">
        <v>1800</v>
      </c>
      <c r="G56" s="83">
        <v>0.01</v>
      </c>
      <c r="H56" s="83">
        <v>0.01</v>
      </c>
      <c r="I56" s="83">
        <v>0.01</v>
      </c>
      <c r="J56" s="83">
        <v>0.01</v>
      </c>
      <c r="K56" s="83">
        <v>0.01</v>
      </c>
      <c r="L56" s="83">
        <v>0.01</v>
      </c>
      <c r="M56" s="3"/>
      <c r="N56" s="3"/>
      <c r="O56" s="164"/>
      <c r="P56" s="164"/>
    </row>
    <row r="57" spans="1:16" x14ac:dyDescent="0.25">
      <c r="A57" s="437"/>
      <c r="B57" s="416"/>
      <c r="C57" s="416"/>
      <c r="D57" s="416"/>
      <c r="E57" s="74" t="s">
        <v>59</v>
      </c>
      <c r="F57" s="91">
        <v>800</v>
      </c>
      <c r="G57" s="91">
        <v>5</v>
      </c>
      <c r="H57" s="91">
        <v>5</v>
      </c>
      <c r="I57" s="91">
        <v>5</v>
      </c>
      <c r="J57" s="91">
        <v>3</v>
      </c>
      <c r="K57" s="91">
        <v>3</v>
      </c>
      <c r="L57" s="91">
        <v>3</v>
      </c>
      <c r="M57" s="3"/>
      <c r="N57" s="3"/>
      <c r="O57" s="164"/>
      <c r="P57" s="164"/>
    </row>
    <row r="58" spans="1:16" ht="15.75" x14ac:dyDescent="0.25">
      <c r="A58" s="406" t="s">
        <v>68</v>
      </c>
      <c r="B58" s="468" t="s">
        <v>46</v>
      </c>
      <c r="C58" s="468" t="s">
        <v>46</v>
      </c>
      <c r="D58" s="468" t="s">
        <v>46</v>
      </c>
      <c r="E58" s="75" t="s">
        <v>69</v>
      </c>
      <c r="F58" s="150">
        <v>5050</v>
      </c>
      <c r="G58" s="83">
        <v>0.1</v>
      </c>
      <c r="H58" s="83">
        <v>0.1</v>
      </c>
      <c r="I58" s="83">
        <v>0.1</v>
      </c>
      <c r="J58" s="81">
        <v>50</v>
      </c>
      <c r="K58" s="81">
        <v>50</v>
      </c>
      <c r="L58" s="81">
        <v>50</v>
      </c>
      <c r="M58" s="3"/>
      <c r="N58" s="3"/>
      <c r="O58" s="164"/>
      <c r="P58" s="164"/>
    </row>
    <row r="59" spans="1:16" ht="15.75" x14ac:dyDescent="0.25">
      <c r="A59" s="437"/>
      <c r="B59" s="416"/>
      <c r="C59" s="416"/>
      <c r="D59" s="416"/>
      <c r="E59" s="75" t="s">
        <v>32</v>
      </c>
      <c r="F59" s="150">
        <v>425</v>
      </c>
      <c r="G59" s="81">
        <v>3</v>
      </c>
      <c r="H59" s="81">
        <v>3</v>
      </c>
      <c r="I59" s="81">
        <v>3</v>
      </c>
      <c r="J59" s="81">
        <v>3</v>
      </c>
      <c r="K59" s="81">
        <v>3</v>
      </c>
      <c r="L59" s="81">
        <v>3</v>
      </c>
      <c r="M59" s="3"/>
      <c r="N59" s="3"/>
      <c r="O59" s="164"/>
      <c r="P59" s="164"/>
    </row>
    <row r="60" spans="1:16" ht="15.75" x14ac:dyDescent="0.25">
      <c r="A60" s="88" t="s">
        <v>67</v>
      </c>
      <c r="B60" s="89">
        <v>120</v>
      </c>
      <c r="C60" s="89">
        <v>120</v>
      </c>
      <c r="D60" s="89">
        <v>120</v>
      </c>
      <c r="E60" s="75" t="s">
        <v>51</v>
      </c>
      <c r="F60" s="150">
        <v>751</v>
      </c>
      <c r="G60" s="81">
        <v>150</v>
      </c>
      <c r="H60" s="81">
        <v>150</v>
      </c>
      <c r="I60" s="81">
        <v>150</v>
      </c>
      <c r="J60" s="81">
        <v>120</v>
      </c>
      <c r="K60" s="81">
        <v>120</v>
      </c>
      <c r="L60" s="81">
        <v>120</v>
      </c>
      <c r="M60" s="3"/>
      <c r="N60" s="3"/>
      <c r="O60" s="164"/>
      <c r="P60" s="164"/>
    </row>
    <row r="61" spans="1:16" ht="30" x14ac:dyDescent="0.25">
      <c r="A61" s="90" t="s">
        <v>110</v>
      </c>
      <c r="B61" s="91">
        <v>30</v>
      </c>
      <c r="C61" s="91">
        <v>50</v>
      </c>
      <c r="D61" s="91">
        <v>50</v>
      </c>
      <c r="E61" s="92" t="s">
        <v>110</v>
      </c>
      <c r="F61" s="149">
        <v>550</v>
      </c>
      <c r="G61" s="81">
        <v>30</v>
      </c>
      <c r="H61" s="81">
        <v>50</v>
      </c>
      <c r="I61" s="81">
        <v>50</v>
      </c>
      <c r="J61" s="81">
        <v>30</v>
      </c>
      <c r="K61" s="81">
        <v>50</v>
      </c>
      <c r="L61" s="81">
        <v>50</v>
      </c>
      <c r="M61" s="3"/>
      <c r="N61" s="3"/>
      <c r="O61" s="164"/>
      <c r="P61" s="164"/>
    </row>
    <row r="62" spans="1:16" ht="15.75" thickBot="1" x14ac:dyDescent="0.3">
      <c r="A62" s="432"/>
      <c r="B62" s="433"/>
      <c r="C62" s="433"/>
      <c r="D62" s="433"/>
      <c r="E62" s="433"/>
      <c r="F62" s="433"/>
      <c r="G62" s="433"/>
      <c r="H62" s="433"/>
      <c r="I62" s="433"/>
      <c r="J62" s="433"/>
      <c r="K62" s="433"/>
      <c r="L62" s="433"/>
      <c r="M62" s="3"/>
      <c r="N62" s="3"/>
      <c r="O62" s="164"/>
      <c r="P62" s="164"/>
    </row>
    <row r="63" spans="1:16" ht="17.25" customHeight="1" thickBot="1" x14ac:dyDescent="0.3">
      <c r="A63" s="430" t="s">
        <v>39</v>
      </c>
      <c r="B63" s="431"/>
      <c r="C63" s="431"/>
      <c r="D63" s="431"/>
      <c r="E63" s="431"/>
      <c r="F63" s="431"/>
      <c r="G63" s="431"/>
      <c r="H63" s="431"/>
      <c r="I63" s="431"/>
      <c r="J63" s="431"/>
      <c r="K63" s="431"/>
      <c r="L63" s="431"/>
      <c r="M63" s="3"/>
      <c r="N63" s="3"/>
      <c r="O63" s="164"/>
      <c r="P63" s="164"/>
    </row>
    <row r="64" spans="1:16" ht="21" customHeight="1" x14ac:dyDescent="0.25">
      <c r="A64" s="498" t="s">
        <v>138</v>
      </c>
      <c r="B64" s="434">
        <v>70</v>
      </c>
      <c r="C64" s="434">
        <v>90</v>
      </c>
      <c r="D64" s="434">
        <v>100</v>
      </c>
      <c r="E64" s="73" t="s">
        <v>63</v>
      </c>
      <c r="F64" s="110">
        <v>2850</v>
      </c>
      <c r="G64" s="111">
        <v>80</v>
      </c>
      <c r="H64" s="112">
        <v>98</v>
      </c>
      <c r="I64" s="111">
        <v>105</v>
      </c>
      <c r="J64" s="111">
        <v>74</v>
      </c>
      <c r="K64" s="111">
        <v>75</v>
      </c>
      <c r="L64" s="111">
        <v>98</v>
      </c>
      <c r="M64" s="3"/>
      <c r="N64" s="3"/>
      <c r="O64" s="164"/>
      <c r="P64" s="164"/>
    </row>
    <row r="65" spans="1:16" x14ac:dyDescent="0.25">
      <c r="A65" s="407"/>
      <c r="B65" s="435"/>
      <c r="C65" s="435"/>
      <c r="D65" s="435"/>
      <c r="E65" s="92" t="s">
        <v>41</v>
      </c>
      <c r="F65" s="77">
        <v>204</v>
      </c>
      <c r="G65" s="91">
        <v>6</v>
      </c>
      <c r="H65" s="87">
        <v>10</v>
      </c>
      <c r="I65" s="91">
        <v>10</v>
      </c>
      <c r="J65" s="91">
        <v>5</v>
      </c>
      <c r="K65" s="91">
        <v>8</v>
      </c>
      <c r="L65" s="91">
        <v>10</v>
      </c>
      <c r="M65" s="3"/>
      <c r="N65" s="3"/>
      <c r="O65" s="164"/>
      <c r="P65" s="164"/>
    </row>
    <row r="66" spans="1:16" ht="15.75" customHeight="1" x14ac:dyDescent="0.25">
      <c r="A66" s="407"/>
      <c r="B66" s="435"/>
      <c r="C66" s="435"/>
      <c r="D66" s="435"/>
      <c r="E66" s="74" t="s">
        <v>64</v>
      </c>
      <c r="F66" s="77">
        <v>750</v>
      </c>
      <c r="G66" s="91">
        <v>13</v>
      </c>
      <c r="H66" s="87">
        <v>15</v>
      </c>
      <c r="I66" s="91">
        <v>20</v>
      </c>
      <c r="J66" s="91">
        <v>13</v>
      </c>
      <c r="K66" s="91">
        <v>15</v>
      </c>
      <c r="L66" s="91">
        <v>20</v>
      </c>
      <c r="M66" s="3"/>
      <c r="N66" s="3"/>
      <c r="O66" s="164"/>
      <c r="P66" s="164"/>
    </row>
    <row r="67" spans="1:16" x14ac:dyDescent="0.25">
      <c r="A67" s="407"/>
      <c r="B67" s="435"/>
      <c r="C67" s="435"/>
      <c r="D67" s="435"/>
      <c r="E67" s="74" t="s">
        <v>97</v>
      </c>
      <c r="F67" s="77">
        <v>517</v>
      </c>
      <c r="G67" s="91">
        <v>5</v>
      </c>
      <c r="H67" s="87">
        <v>5</v>
      </c>
      <c r="I67" s="91">
        <v>7</v>
      </c>
      <c r="J67" s="91">
        <v>5</v>
      </c>
      <c r="K67" s="87">
        <v>5</v>
      </c>
      <c r="L67" s="91">
        <v>7</v>
      </c>
      <c r="M67" s="3"/>
      <c r="N67" s="3"/>
      <c r="O67" s="164"/>
      <c r="P67" s="164"/>
    </row>
    <row r="68" spans="1:16" ht="15.75" x14ac:dyDescent="0.25">
      <c r="A68" s="407"/>
      <c r="B68" s="435"/>
      <c r="C68" s="435"/>
      <c r="D68" s="435"/>
      <c r="E68" s="75" t="s">
        <v>28</v>
      </c>
      <c r="F68" s="150">
        <v>80</v>
      </c>
      <c r="G68" s="83">
        <v>0.1</v>
      </c>
      <c r="H68" s="87">
        <v>0.1</v>
      </c>
      <c r="I68" s="83">
        <v>0.1</v>
      </c>
      <c r="J68" s="83">
        <v>0.1</v>
      </c>
      <c r="K68" s="87">
        <v>0.1</v>
      </c>
      <c r="L68" s="83">
        <v>0.1</v>
      </c>
      <c r="M68" s="3"/>
      <c r="N68" s="3"/>
      <c r="O68" s="164"/>
      <c r="P68" s="164"/>
    </row>
    <row r="69" spans="1:16" ht="15.75" customHeight="1" x14ac:dyDescent="0.25">
      <c r="A69" s="437"/>
      <c r="B69" s="436"/>
      <c r="C69" s="436"/>
      <c r="D69" s="436"/>
      <c r="E69" s="74" t="s">
        <v>12</v>
      </c>
      <c r="F69" s="150">
        <v>791</v>
      </c>
      <c r="G69" s="81">
        <v>1</v>
      </c>
      <c r="H69" s="87">
        <v>3</v>
      </c>
      <c r="I69" s="81">
        <v>1</v>
      </c>
      <c r="J69" s="81">
        <v>1</v>
      </c>
      <c r="K69" s="87">
        <v>3</v>
      </c>
      <c r="L69" s="81">
        <v>1</v>
      </c>
      <c r="M69" s="3"/>
      <c r="N69" s="3"/>
      <c r="O69" s="164"/>
      <c r="P69" s="164"/>
    </row>
    <row r="70" spans="1:16" ht="15.75" customHeight="1" x14ac:dyDescent="0.25">
      <c r="A70" s="406" t="s">
        <v>74</v>
      </c>
      <c r="B70" s="478">
        <v>20</v>
      </c>
      <c r="C70" s="478">
        <v>20</v>
      </c>
      <c r="D70" s="478">
        <v>20</v>
      </c>
      <c r="E70" s="75" t="s">
        <v>71</v>
      </c>
      <c r="F70" s="150">
        <v>417</v>
      </c>
      <c r="G70" s="82">
        <v>10</v>
      </c>
      <c r="H70" s="82">
        <v>10</v>
      </c>
      <c r="I70" s="82">
        <v>10</v>
      </c>
      <c r="J70" s="82">
        <v>10</v>
      </c>
      <c r="K70" s="82">
        <v>10</v>
      </c>
      <c r="L70" s="82">
        <v>10</v>
      </c>
      <c r="M70" s="3"/>
      <c r="N70" s="3"/>
      <c r="O70" s="164"/>
      <c r="P70" s="164"/>
    </row>
    <row r="71" spans="1:16" ht="15.75" customHeight="1" x14ac:dyDescent="0.25">
      <c r="A71" s="407"/>
      <c r="B71" s="435"/>
      <c r="C71" s="435"/>
      <c r="D71" s="435"/>
      <c r="E71" s="75" t="s">
        <v>75</v>
      </c>
      <c r="F71" s="150">
        <v>222</v>
      </c>
      <c r="G71" s="82">
        <v>3</v>
      </c>
      <c r="H71" s="82">
        <v>3</v>
      </c>
      <c r="I71" s="82">
        <v>3</v>
      </c>
      <c r="J71" s="82">
        <v>3</v>
      </c>
      <c r="K71" s="82">
        <v>3</v>
      </c>
      <c r="L71" s="82">
        <v>3</v>
      </c>
      <c r="M71" s="3"/>
      <c r="N71" s="3"/>
      <c r="O71" s="164"/>
      <c r="P71" s="164"/>
    </row>
    <row r="72" spans="1:16" ht="15.75" customHeight="1" x14ac:dyDescent="0.25">
      <c r="A72" s="407"/>
      <c r="B72" s="435"/>
      <c r="C72" s="435"/>
      <c r="D72" s="435"/>
      <c r="E72" s="75" t="s">
        <v>14</v>
      </c>
      <c r="F72" s="150">
        <v>4560</v>
      </c>
      <c r="G72" s="82">
        <v>3</v>
      </c>
      <c r="H72" s="82">
        <v>3</v>
      </c>
      <c r="I72" s="82">
        <v>3</v>
      </c>
      <c r="J72" s="82">
        <v>3</v>
      </c>
      <c r="K72" s="82">
        <v>3</v>
      </c>
      <c r="L72" s="82">
        <v>3</v>
      </c>
      <c r="M72" s="3"/>
      <c r="N72" s="3"/>
      <c r="O72" s="164"/>
      <c r="P72" s="164"/>
    </row>
    <row r="73" spans="1:16" ht="15.75" customHeight="1" x14ac:dyDescent="0.25">
      <c r="A73" s="437"/>
      <c r="B73" s="436"/>
      <c r="C73" s="436"/>
      <c r="D73" s="436"/>
      <c r="E73" s="75" t="s">
        <v>78</v>
      </c>
      <c r="F73" s="150">
        <v>1345</v>
      </c>
      <c r="G73" s="82">
        <v>3</v>
      </c>
      <c r="H73" s="82">
        <v>3</v>
      </c>
      <c r="I73" s="82">
        <v>3</v>
      </c>
      <c r="J73" s="82">
        <v>3</v>
      </c>
      <c r="K73" s="82">
        <v>3</v>
      </c>
      <c r="L73" s="82">
        <v>3</v>
      </c>
      <c r="M73" s="3"/>
      <c r="N73" s="3"/>
      <c r="O73" s="164"/>
      <c r="P73" s="164"/>
    </row>
    <row r="74" spans="1:16" ht="15.75" customHeight="1" x14ac:dyDescent="0.25">
      <c r="A74" s="406" t="s">
        <v>136</v>
      </c>
      <c r="B74" s="453">
        <v>130</v>
      </c>
      <c r="C74" s="453">
        <v>150</v>
      </c>
      <c r="D74" s="453">
        <v>180</v>
      </c>
      <c r="E74" s="84" t="s">
        <v>137</v>
      </c>
      <c r="F74" s="150">
        <v>435</v>
      </c>
      <c r="G74" s="83">
        <v>30</v>
      </c>
      <c r="H74" s="83">
        <v>38</v>
      </c>
      <c r="I74" s="83">
        <v>45</v>
      </c>
      <c r="J74" s="83">
        <v>30</v>
      </c>
      <c r="K74" s="83">
        <v>38</v>
      </c>
      <c r="L74" s="83">
        <v>45</v>
      </c>
      <c r="M74" s="3"/>
      <c r="N74" s="3"/>
      <c r="O74" s="164"/>
      <c r="P74" s="164"/>
    </row>
    <row r="75" spans="1:16" ht="15.75" customHeight="1" x14ac:dyDescent="0.25">
      <c r="A75" s="407"/>
      <c r="B75" s="439"/>
      <c r="C75" s="439"/>
      <c r="D75" s="439"/>
      <c r="E75" s="84" t="s">
        <v>35</v>
      </c>
      <c r="F75" s="150">
        <v>219</v>
      </c>
      <c r="G75" s="83">
        <v>60</v>
      </c>
      <c r="H75" s="83">
        <v>65</v>
      </c>
      <c r="I75" s="83">
        <v>70</v>
      </c>
      <c r="J75" s="83">
        <v>54</v>
      </c>
      <c r="K75" s="83">
        <v>59</v>
      </c>
      <c r="L75" s="83">
        <v>66</v>
      </c>
      <c r="M75" s="3"/>
      <c r="N75" s="3"/>
      <c r="O75" s="164"/>
      <c r="P75" s="164"/>
    </row>
    <row r="76" spans="1:16" ht="15.75" customHeight="1" x14ac:dyDescent="0.25">
      <c r="A76" s="407"/>
      <c r="B76" s="439"/>
      <c r="C76" s="439"/>
      <c r="D76" s="439"/>
      <c r="E76" s="85" t="s">
        <v>112</v>
      </c>
      <c r="F76" s="150">
        <v>1000</v>
      </c>
      <c r="G76" s="149">
        <v>20</v>
      </c>
      <c r="H76" s="149">
        <v>22</v>
      </c>
      <c r="I76" s="149">
        <v>24</v>
      </c>
      <c r="J76" s="149">
        <v>18</v>
      </c>
      <c r="K76" s="149">
        <v>20</v>
      </c>
      <c r="L76" s="149">
        <v>22</v>
      </c>
      <c r="M76" s="3"/>
      <c r="N76" s="3"/>
      <c r="O76" s="164"/>
      <c r="P76" s="164"/>
    </row>
    <row r="77" spans="1:16" ht="15.75" customHeight="1" x14ac:dyDescent="0.25">
      <c r="A77" s="407"/>
      <c r="B77" s="439"/>
      <c r="C77" s="439"/>
      <c r="D77" s="439"/>
      <c r="E77" s="86" t="s">
        <v>14</v>
      </c>
      <c r="F77" s="87">
        <v>4560</v>
      </c>
      <c r="G77" s="81">
        <v>3</v>
      </c>
      <c r="H77" s="81">
        <v>5</v>
      </c>
      <c r="I77" s="81">
        <v>7</v>
      </c>
      <c r="J77" s="81">
        <v>3</v>
      </c>
      <c r="K77" s="81">
        <v>5</v>
      </c>
      <c r="L77" s="81">
        <v>7</v>
      </c>
      <c r="M77" s="3"/>
      <c r="N77" s="3"/>
      <c r="O77" s="164"/>
      <c r="P77" s="164"/>
    </row>
    <row r="78" spans="1:16" ht="15.75" customHeight="1" x14ac:dyDescent="0.25">
      <c r="A78" s="437"/>
      <c r="B78" s="440"/>
      <c r="C78" s="440"/>
      <c r="D78" s="440"/>
      <c r="E78" s="84" t="s">
        <v>28</v>
      </c>
      <c r="F78" s="150">
        <v>80</v>
      </c>
      <c r="G78" s="83">
        <v>0.2</v>
      </c>
      <c r="H78" s="83">
        <v>0.2</v>
      </c>
      <c r="I78" s="83">
        <v>0.2</v>
      </c>
      <c r="J78" s="83">
        <v>0.2</v>
      </c>
      <c r="K78" s="83">
        <v>0.2</v>
      </c>
      <c r="L78" s="83">
        <v>0.2</v>
      </c>
      <c r="M78" s="3"/>
      <c r="N78" s="3"/>
      <c r="O78" s="164"/>
      <c r="P78" s="164"/>
    </row>
    <row r="79" spans="1:16" ht="15.75" customHeight="1" x14ac:dyDescent="0.25">
      <c r="A79" s="114" t="s">
        <v>125</v>
      </c>
      <c r="B79" s="155">
        <v>20</v>
      </c>
      <c r="C79" s="155">
        <v>25</v>
      </c>
      <c r="D79" s="155">
        <v>30</v>
      </c>
      <c r="E79" s="56" t="s">
        <v>160</v>
      </c>
      <c r="F79" s="150">
        <v>1000</v>
      </c>
      <c r="G79" s="83">
        <v>22</v>
      </c>
      <c r="H79" s="83">
        <v>27</v>
      </c>
      <c r="I79" s="83">
        <v>32</v>
      </c>
      <c r="J79" s="83">
        <v>20</v>
      </c>
      <c r="K79" s="116">
        <v>25</v>
      </c>
      <c r="L79" s="116">
        <v>30</v>
      </c>
      <c r="M79" s="3"/>
      <c r="N79" s="3"/>
      <c r="O79" s="164"/>
      <c r="P79" s="164"/>
    </row>
    <row r="80" spans="1:16" ht="18" customHeight="1" x14ac:dyDescent="0.25">
      <c r="A80" s="406" t="s">
        <v>36</v>
      </c>
      <c r="B80" s="478">
        <v>200</v>
      </c>
      <c r="C80" s="478">
        <v>200</v>
      </c>
      <c r="D80" s="478">
        <v>200</v>
      </c>
      <c r="E80" s="74" t="s">
        <v>37</v>
      </c>
      <c r="F80" s="150">
        <v>751</v>
      </c>
      <c r="G80" s="149">
        <v>143</v>
      </c>
      <c r="H80" s="149">
        <v>143</v>
      </c>
      <c r="I80" s="149">
        <v>143</v>
      </c>
      <c r="J80" s="149">
        <v>100</v>
      </c>
      <c r="K80" s="149">
        <v>100</v>
      </c>
      <c r="L80" s="149">
        <v>100</v>
      </c>
      <c r="M80" s="3"/>
      <c r="N80" s="3"/>
      <c r="O80" s="164"/>
      <c r="P80" s="164"/>
    </row>
    <row r="81" spans="1:16" x14ac:dyDescent="0.25">
      <c r="A81" s="437"/>
      <c r="B81" s="436"/>
      <c r="C81" s="436"/>
      <c r="D81" s="436"/>
      <c r="E81" s="108" t="s">
        <v>38</v>
      </c>
      <c r="F81" s="150">
        <v>425</v>
      </c>
      <c r="G81" s="81">
        <v>3</v>
      </c>
      <c r="H81" s="81">
        <v>3</v>
      </c>
      <c r="I81" s="81">
        <v>3</v>
      </c>
      <c r="J81" s="81">
        <v>3</v>
      </c>
      <c r="K81" s="81">
        <v>3</v>
      </c>
      <c r="L81" s="81">
        <v>3</v>
      </c>
      <c r="M81" s="3"/>
      <c r="N81" s="3"/>
      <c r="O81" s="164"/>
      <c r="P81" s="164"/>
    </row>
    <row r="82" spans="1:16" ht="30" x14ac:dyDescent="0.25">
      <c r="A82" s="122" t="s">
        <v>110</v>
      </c>
      <c r="B82" s="123">
        <v>30</v>
      </c>
      <c r="C82" s="123">
        <v>50</v>
      </c>
      <c r="D82" s="123">
        <v>50</v>
      </c>
      <c r="E82" s="124" t="s">
        <v>110</v>
      </c>
      <c r="F82" s="148">
        <v>550</v>
      </c>
      <c r="G82" s="125">
        <v>30</v>
      </c>
      <c r="H82" s="125">
        <v>50</v>
      </c>
      <c r="I82" s="125">
        <v>50</v>
      </c>
      <c r="J82" s="125">
        <v>30</v>
      </c>
      <c r="K82" s="125">
        <v>50</v>
      </c>
      <c r="L82" s="125">
        <v>50</v>
      </c>
      <c r="M82" s="3"/>
      <c r="N82" s="3"/>
      <c r="O82" s="164"/>
      <c r="P82" s="164"/>
    </row>
    <row r="83" spans="1:16" ht="15.75" thickBot="1" x14ac:dyDescent="0.3">
      <c r="A83" s="460"/>
      <c r="B83" s="461"/>
      <c r="C83" s="461"/>
      <c r="D83" s="461"/>
      <c r="E83" s="461"/>
      <c r="F83" s="461"/>
      <c r="G83" s="461"/>
      <c r="H83" s="461"/>
      <c r="I83" s="461"/>
      <c r="J83" s="461"/>
      <c r="K83" s="461"/>
      <c r="L83" s="461"/>
      <c r="M83" s="3"/>
      <c r="N83" s="3"/>
      <c r="O83" s="164"/>
      <c r="P83" s="164"/>
    </row>
    <row r="84" spans="1:16" ht="15.75" thickBot="1" x14ac:dyDescent="0.3">
      <c r="A84" s="430" t="s">
        <v>45</v>
      </c>
      <c r="B84" s="431"/>
      <c r="C84" s="431"/>
      <c r="D84" s="431"/>
      <c r="E84" s="431"/>
      <c r="F84" s="431"/>
      <c r="G84" s="431"/>
      <c r="H84" s="431"/>
      <c r="I84" s="431"/>
      <c r="J84" s="431"/>
      <c r="K84" s="431"/>
      <c r="L84" s="431"/>
      <c r="M84" s="3"/>
      <c r="N84" s="3"/>
      <c r="O84" s="164"/>
      <c r="P84" s="164"/>
    </row>
    <row r="85" spans="1:16" ht="15" customHeight="1" x14ac:dyDescent="0.25">
      <c r="A85" s="498" t="s">
        <v>139</v>
      </c>
      <c r="B85" s="497">
        <v>70</v>
      </c>
      <c r="C85" s="497">
        <v>90</v>
      </c>
      <c r="D85" s="497">
        <v>100</v>
      </c>
      <c r="E85" s="93" t="s">
        <v>60</v>
      </c>
      <c r="F85" s="160">
        <v>212</v>
      </c>
      <c r="G85" s="94">
        <v>49</v>
      </c>
      <c r="H85" s="94">
        <v>63</v>
      </c>
      <c r="I85" s="94">
        <v>70</v>
      </c>
      <c r="J85" s="94">
        <v>35</v>
      </c>
      <c r="K85" s="94">
        <v>45</v>
      </c>
      <c r="L85" s="94">
        <v>50</v>
      </c>
      <c r="M85" s="3"/>
      <c r="N85" s="3"/>
      <c r="O85" s="164"/>
      <c r="P85" s="164"/>
    </row>
    <row r="86" spans="1:16" ht="15.75" customHeight="1" x14ac:dyDescent="0.25">
      <c r="A86" s="407"/>
      <c r="B86" s="439"/>
      <c r="C86" s="439"/>
      <c r="D86" s="439"/>
      <c r="E86" s="3" t="s">
        <v>35</v>
      </c>
      <c r="F86" s="95">
        <v>219</v>
      </c>
      <c r="G86" s="149">
        <v>21</v>
      </c>
      <c r="H86" s="149">
        <v>27</v>
      </c>
      <c r="I86" s="83">
        <v>30</v>
      </c>
      <c r="J86" s="149">
        <v>16</v>
      </c>
      <c r="K86" s="149">
        <v>21</v>
      </c>
      <c r="L86" s="83">
        <v>23</v>
      </c>
      <c r="M86" s="3"/>
      <c r="N86" s="3"/>
      <c r="O86" s="164"/>
      <c r="P86" s="164"/>
    </row>
    <row r="87" spans="1:16" ht="15.75" customHeight="1" x14ac:dyDescent="0.25">
      <c r="A87" s="407"/>
      <c r="B87" s="439"/>
      <c r="C87" s="439"/>
      <c r="D87" s="439"/>
      <c r="E87" s="74" t="s">
        <v>37</v>
      </c>
      <c r="F87" s="150">
        <v>751</v>
      </c>
      <c r="G87" s="149">
        <v>21</v>
      </c>
      <c r="H87" s="149">
        <v>27</v>
      </c>
      <c r="I87" s="83">
        <v>30</v>
      </c>
      <c r="J87" s="149">
        <v>15</v>
      </c>
      <c r="K87" s="149">
        <v>19</v>
      </c>
      <c r="L87" s="83">
        <v>21</v>
      </c>
      <c r="M87" s="3"/>
      <c r="N87" s="3"/>
      <c r="O87" s="164"/>
      <c r="P87" s="164"/>
    </row>
    <row r="88" spans="1:16" ht="15.75" customHeight="1" x14ac:dyDescent="0.25">
      <c r="A88" s="407"/>
      <c r="B88" s="439"/>
      <c r="C88" s="439"/>
      <c r="D88" s="439"/>
      <c r="E88" s="74" t="s">
        <v>12</v>
      </c>
      <c r="F88" s="150">
        <v>791</v>
      </c>
      <c r="G88" s="83">
        <v>4</v>
      </c>
      <c r="H88" s="83">
        <v>4.5</v>
      </c>
      <c r="I88" s="83">
        <v>5</v>
      </c>
      <c r="J88" s="83">
        <v>4</v>
      </c>
      <c r="K88" s="83">
        <v>4.5</v>
      </c>
      <c r="L88" s="83">
        <v>5</v>
      </c>
      <c r="M88" s="3"/>
      <c r="N88" s="3"/>
      <c r="O88" s="164"/>
      <c r="P88" s="164"/>
    </row>
    <row r="89" spans="1:16" ht="15.75" x14ac:dyDescent="0.25">
      <c r="A89" s="437"/>
      <c r="B89" s="440"/>
      <c r="C89" s="440"/>
      <c r="D89" s="440"/>
      <c r="E89" s="75" t="s">
        <v>28</v>
      </c>
      <c r="F89" s="150">
        <v>80</v>
      </c>
      <c r="G89" s="83">
        <v>0.1</v>
      </c>
      <c r="H89" s="83">
        <v>0.1</v>
      </c>
      <c r="I89" s="83">
        <v>0.1</v>
      </c>
      <c r="J89" s="83">
        <v>0.1</v>
      </c>
      <c r="K89" s="83">
        <v>0.1</v>
      </c>
      <c r="L89" s="83">
        <v>0.1</v>
      </c>
      <c r="M89" s="3"/>
      <c r="N89" s="3"/>
      <c r="O89" s="164"/>
      <c r="P89" s="164"/>
    </row>
    <row r="90" spans="1:16" x14ac:dyDescent="0.25">
      <c r="A90" s="406" t="s">
        <v>117</v>
      </c>
      <c r="B90" s="468" t="s">
        <v>46</v>
      </c>
      <c r="C90" s="468" t="s">
        <v>48</v>
      </c>
      <c r="D90" s="468" t="s">
        <v>113</v>
      </c>
      <c r="E90" s="108" t="s">
        <v>157</v>
      </c>
      <c r="F90" s="150">
        <v>5000</v>
      </c>
      <c r="G90" s="81">
        <v>50</v>
      </c>
      <c r="H90" s="81">
        <v>65</v>
      </c>
      <c r="I90" s="81">
        <v>80</v>
      </c>
      <c r="J90" s="81">
        <v>47</v>
      </c>
      <c r="K90" s="81">
        <v>58</v>
      </c>
      <c r="L90" s="81">
        <v>69</v>
      </c>
      <c r="M90" s="3"/>
      <c r="N90" s="3"/>
      <c r="O90" s="164"/>
      <c r="P90" s="164"/>
    </row>
    <row r="91" spans="1:16" x14ac:dyDescent="0.25">
      <c r="A91" s="407"/>
      <c r="B91" s="415"/>
      <c r="C91" s="415"/>
      <c r="D91" s="415"/>
      <c r="E91" s="74" t="s">
        <v>40</v>
      </c>
      <c r="F91" s="150">
        <v>276</v>
      </c>
      <c r="G91" s="81">
        <v>53</v>
      </c>
      <c r="H91" s="81">
        <v>66</v>
      </c>
      <c r="I91" s="81">
        <v>80</v>
      </c>
      <c r="J91" s="81">
        <v>40</v>
      </c>
      <c r="K91" s="81">
        <v>50</v>
      </c>
      <c r="L91" s="81">
        <v>60</v>
      </c>
      <c r="M91" s="3"/>
      <c r="N91" s="3"/>
      <c r="O91" s="164"/>
      <c r="P91" s="164"/>
    </row>
    <row r="92" spans="1:16" x14ac:dyDescent="0.25">
      <c r="A92" s="407"/>
      <c r="B92" s="415"/>
      <c r="C92" s="415"/>
      <c r="D92" s="415"/>
      <c r="E92" s="99" t="s">
        <v>57</v>
      </c>
      <c r="F92" s="150">
        <v>289</v>
      </c>
      <c r="G92" s="81">
        <v>16</v>
      </c>
      <c r="H92" s="81">
        <v>20</v>
      </c>
      <c r="I92" s="81">
        <v>24</v>
      </c>
      <c r="J92" s="81">
        <v>16</v>
      </c>
      <c r="K92" s="81">
        <v>20</v>
      </c>
      <c r="L92" s="81">
        <v>24</v>
      </c>
      <c r="M92" s="3"/>
      <c r="N92" s="3"/>
      <c r="O92" s="164"/>
      <c r="P92" s="164"/>
    </row>
    <row r="93" spans="1:16" ht="18.75" customHeight="1" x14ac:dyDescent="0.25">
      <c r="A93" s="407"/>
      <c r="B93" s="415"/>
      <c r="C93" s="415"/>
      <c r="D93" s="415"/>
      <c r="E93" s="74" t="s">
        <v>10</v>
      </c>
      <c r="F93" s="150">
        <v>219</v>
      </c>
      <c r="G93" s="81">
        <v>10</v>
      </c>
      <c r="H93" s="81">
        <v>13</v>
      </c>
      <c r="I93" s="81">
        <v>15</v>
      </c>
      <c r="J93" s="81">
        <v>8</v>
      </c>
      <c r="K93" s="81">
        <v>10</v>
      </c>
      <c r="L93" s="81">
        <v>12</v>
      </c>
      <c r="M93" s="3"/>
      <c r="N93" s="3"/>
      <c r="O93" s="164"/>
      <c r="P93" s="164"/>
    </row>
    <row r="94" spans="1:16" ht="18.75" customHeight="1" x14ac:dyDescent="0.25">
      <c r="A94" s="407"/>
      <c r="B94" s="415"/>
      <c r="C94" s="415"/>
      <c r="D94" s="415"/>
      <c r="E94" s="74" t="s">
        <v>11</v>
      </c>
      <c r="F94" s="150">
        <v>204</v>
      </c>
      <c r="G94" s="81">
        <v>10</v>
      </c>
      <c r="H94" s="81">
        <v>12</v>
      </c>
      <c r="I94" s="81">
        <v>14</v>
      </c>
      <c r="J94" s="81">
        <v>8</v>
      </c>
      <c r="K94" s="81">
        <v>10</v>
      </c>
      <c r="L94" s="81">
        <v>12</v>
      </c>
      <c r="M94" s="3"/>
      <c r="N94" s="3"/>
      <c r="O94" s="164"/>
      <c r="P94" s="164"/>
    </row>
    <row r="95" spans="1:16" ht="18.75" customHeight="1" x14ac:dyDescent="0.25">
      <c r="A95" s="407"/>
      <c r="B95" s="415"/>
      <c r="C95" s="415"/>
      <c r="D95" s="415"/>
      <c r="E95" s="74" t="s">
        <v>12</v>
      </c>
      <c r="F95" s="150">
        <v>791</v>
      </c>
      <c r="G95" s="81">
        <v>3</v>
      </c>
      <c r="H95" s="81">
        <v>4</v>
      </c>
      <c r="I95" s="81">
        <v>5</v>
      </c>
      <c r="J95" s="81">
        <v>5</v>
      </c>
      <c r="K95" s="81">
        <v>5</v>
      </c>
      <c r="L95" s="81">
        <v>7</v>
      </c>
      <c r="M95" s="3"/>
      <c r="N95" s="3"/>
      <c r="O95" s="164"/>
      <c r="P95" s="164"/>
    </row>
    <row r="96" spans="1:16" ht="15.75" x14ac:dyDescent="0.25">
      <c r="A96" s="407"/>
      <c r="B96" s="415"/>
      <c r="C96" s="415"/>
      <c r="D96" s="415"/>
      <c r="E96" s="75" t="s">
        <v>28</v>
      </c>
      <c r="F96" s="150">
        <v>80</v>
      </c>
      <c r="G96" s="83">
        <v>0.2</v>
      </c>
      <c r="H96" s="83">
        <v>0.2</v>
      </c>
      <c r="I96" s="83">
        <v>0.3</v>
      </c>
      <c r="J96" s="83">
        <v>0.2</v>
      </c>
      <c r="K96" s="83">
        <v>0.2</v>
      </c>
      <c r="L96" s="83">
        <v>0.3</v>
      </c>
      <c r="M96" s="3"/>
      <c r="N96" s="3"/>
      <c r="O96" s="164"/>
      <c r="P96" s="164"/>
    </row>
    <row r="97" spans="1:16" x14ac:dyDescent="0.25">
      <c r="A97" s="437"/>
      <c r="B97" s="416"/>
      <c r="C97" s="416"/>
      <c r="D97" s="416"/>
      <c r="E97" s="85" t="s">
        <v>118</v>
      </c>
      <c r="F97" s="150">
        <v>550</v>
      </c>
      <c r="G97" s="149">
        <v>10</v>
      </c>
      <c r="H97" s="149">
        <v>10</v>
      </c>
      <c r="I97" s="149">
        <v>10</v>
      </c>
      <c r="J97" s="149">
        <v>10</v>
      </c>
      <c r="K97" s="149">
        <v>10</v>
      </c>
      <c r="L97" s="149">
        <v>10</v>
      </c>
      <c r="M97" s="3"/>
      <c r="N97" s="3"/>
      <c r="O97" s="164"/>
      <c r="P97" s="164"/>
    </row>
    <row r="98" spans="1:16" ht="30" x14ac:dyDescent="0.25">
      <c r="A98" s="406" t="s">
        <v>140</v>
      </c>
      <c r="B98" s="453">
        <v>50</v>
      </c>
      <c r="C98" s="453">
        <v>50</v>
      </c>
      <c r="D98" s="453">
        <v>50</v>
      </c>
      <c r="E98" s="126" t="s">
        <v>127</v>
      </c>
      <c r="F98" s="152">
        <v>412</v>
      </c>
      <c r="G98" s="118">
        <v>30</v>
      </c>
      <c r="H98" s="118">
        <v>30</v>
      </c>
      <c r="I98" s="118">
        <v>30</v>
      </c>
      <c r="J98" s="118">
        <v>30</v>
      </c>
      <c r="K98" s="118">
        <v>30</v>
      </c>
      <c r="L98" s="118">
        <v>30</v>
      </c>
      <c r="M98" s="3"/>
      <c r="N98" s="3"/>
      <c r="O98" s="164"/>
      <c r="P98" s="164"/>
    </row>
    <row r="99" spans="1:16" ht="30" x14ac:dyDescent="0.25">
      <c r="A99" s="407"/>
      <c r="B99" s="439"/>
      <c r="C99" s="439"/>
      <c r="D99" s="439"/>
      <c r="E99" s="157" t="s">
        <v>128</v>
      </c>
      <c r="F99" s="150">
        <v>412</v>
      </c>
      <c r="G99" s="81">
        <v>2</v>
      </c>
      <c r="H99" s="81">
        <v>2</v>
      </c>
      <c r="I99" s="81">
        <v>2</v>
      </c>
      <c r="J99" s="81">
        <v>2</v>
      </c>
      <c r="K99" s="81">
        <v>2</v>
      </c>
      <c r="L99" s="81">
        <v>2</v>
      </c>
      <c r="M99" s="3"/>
      <c r="N99" s="3"/>
      <c r="O99" s="164"/>
      <c r="P99" s="164"/>
    </row>
    <row r="100" spans="1:16" x14ac:dyDescent="0.25">
      <c r="A100" s="407"/>
      <c r="B100" s="439"/>
      <c r="C100" s="439"/>
      <c r="D100" s="439"/>
      <c r="E100" s="157" t="s">
        <v>38</v>
      </c>
      <c r="F100" s="150">
        <v>425</v>
      </c>
      <c r="G100" s="81">
        <v>4</v>
      </c>
      <c r="H100" s="81">
        <v>4</v>
      </c>
      <c r="I100" s="81">
        <v>4</v>
      </c>
      <c r="J100" s="81">
        <v>4</v>
      </c>
      <c r="K100" s="81">
        <v>4</v>
      </c>
      <c r="L100" s="81">
        <v>4</v>
      </c>
      <c r="M100" s="3"/>
      <c r="N100" s="3"/>
      <c r="O100" s="164"/>
      <c r="P100" s="164"/>
    </row>
    <row r="101" spans="1:16" x14ac:dyDescent="0.25">
      <c r="A101" s="407"/>
      <c r="B101" s="439"/>
      <c r="C101" s="439"/>
      <c r="D101" s="439"/>
      <c r="E101" s="157" t="s">
        <v>129</v>
      </c>
      <c r="F101" s="150">
        <v>4560</v>
      </c>
      <c r="G101" s="81">
        <v>1</v>
      </c>
      <c r="H101" s="81">
        <v>1</v>
      </c>
      <c r="I101" s="81">
        <v>1</v>
      </c>
      <c r="J101" s="81">
        <v>1</v>
      </c>
      <c r="K101" s="81">
        <v>1</v>
      </c>
      <c r="L101" s="81">
        <v>1</v>
      </c>
      <c r="M101" s="3"/>
      <c r="N101" s="3"/>
      <c r="O101" s="164"/>
      <c r="P101" s="164"/>
    </row>
    <row r="102" spans="1:16" x14ac:dyDescent="0.25">
      <c r="A102" s="407"/>
      <c r="B102" s="439"/>
      <c r="C102" s="439"/>
      <c r="D102" s="439"/>
      <c r="E102" s="157" t="s">
        <v>133</v>
      </c>
      <c r="F102" s="150">
        <v>517</v>
      </c>
      <c r="G102" s="81">
        <v>5</v>
      </c>
      <c r="H102" s="81">
        <v>5</v>
      </c>
      <c r="I102" s="81">
        <v>5</v>
      </c>
      <c r="J102" s="81">
        <v>5</v>
      </c>
      <c r="K102" s="81">
        <v>5</v>
      </c>
      <c r="L102" s="81">
        <v>5</v>
      </c>
      <c r="M102" s="3"/>
      <c r="N102" s="3"/>
      <c r="O102" s="164"/>
      <c r="P102" s="164"/>
    </row>
    <row r="103" spans="1:16" x14ac:dyDescent="0.25">
      <c r="A103" s="407"/>
      <c r="B103" s="439"/>
      <c r="C103" s="439"/>
      <c r="D103" s="439"/>
      <c r="E103" s="157" t="s">
        <v>61</v>
      </c>
      <c r="F103" s="150">
        <v>417</v>
      </c>
      <c r="G103" s="81">
        <v>9</v>
      </c>
      <c r="H103" s="81">
        <v>9</v>
      </c>
      <c r="I103" s="81">
        <v>9</v>
      </c>
      <c r="J103" s="81">
        <v>9</v>
      </c>
      <c r="K103" s="81">
        <v>9</v>
      </c>
      <c r="L103" s="81">
        <v>9</v>
      </c>
      <c r="M103" s="3"/>
      <c r="N103" s="3"/>
      <c r="O103" s="164"/>
      <c r="P103" s="164"/>
    </row>
    <row r="104" spans="1:16" x14ac:dyDescent="0.25">
      <c r="A104" s="407"/>
      <c r="B104" s="439"/>
      <c r="C104" s="439"/>
      <c r="D104" s="439"/>
      <c r="E104" s="157" t="s">
        <v>141</v>
      </c>
      <c r="F104" s="150">
        <v>2462</v>
      </c>
      <c r="G104" s="81">
        <v>13</v>
      </c>
      <c r="H104" s="81">
        <v>13</v>
      </c>
      <c r="I104" s="81">
        <v>13</v>
      </c>
      <c r="J104" s="81">
        <v>13</v>
      </c>
      <c r="K104" s="81">
        <v>13</v>
      </c>
      <c r="L104" s="81">
        <v>13</v>
      </c>
      <c r="M104" s="3"/>
      <c r="N104" s="3"/>
      <c r="O104" s="164"/>
      <c r="P104" s="164"/>
    </row>
    <row r="105" spans="1:16" x14ac:dyDescent="0.25">
      <c r="A105" s="407"/>
      <c r="B105" s="439"/>
      <c r="C105" s="439"/>
      <c r="D105" s="439"/>
      <c r="E105" s="157" t="s">
        <v>130</v>
      </c>
      <c r="F105" s="150">
        <v>5895</v>
      </c>
      <c r="G105" s="81">
        <v>1</v>
      </c>
      <c r="H105" s="81">
        <v>1</v>
      </c>
      <c r="I105" s="81">
        <v>1</v>
      </c>
      <c r="J105" s="81">
        <v>1</v>
      </c>
      <c r="K105" s="81">
        <v>1</v>
      </c>
      <c r="L105" s="81">
        <v>1</v>
      </c>
      <c r="M105" s="3"/>
      <c r="N105" s="3"/>
      <c r="O105" s="164"/>
      <c r="P105" s="164"/>
    </row>
    <row r="106" spans="1:16" x14ac:dyDescent="0.25">
      <c r="A106" s="407"/>
      <c r="B106" s="439"/>
      <c r="C106" s="439"/>
      <c r="D106" s="439"/>
      <c r="E106" s="157" t="s">
        <v>131</v>
      </c>
      <c r="F106" s="150">
        <v>80</v>
      </c>
      <c r="G106" s="83">
        <v>0.2</v>
      </c>
      <c r="H106" s="83">
        <v>0.2</v>
      </c>
      <c r="I106" s="83">
        <v>0.2</v>
      </c>
      <c r="J106" s="83">
        <v>0.2</v>
      </c>
      <c r="K106" s="83">
        <v>0.2</v>
      </c>
      <c r="L106" s="83">
        <v>0.2</v>
      </c>
      <c r="M106" s="3"/>
      <c r="N106" s="3"/>
      <c r="O106" s="164"/>
      <c r="P106" s="164"/>
    </row>
    <row r="107" spans="1:16" x14ac:dyDescent="0.25">
      <c r="A107" s="407"/>
      <c r="B107" s="439"/>
      <c r="C107" s="439"/>
      <c r="D107" s="439"/>
      <c r="E107" s="157" t="s">
        <v>132</v>
      </c>
      <c r="F107" s="150">
        <v>5000</v>
      </c>
      <c r="G107" s="150">
        <v>0.03</v>
      </c>
      <c r="H107" s="150">
        <v>0.03</v>
      </c>
      <c r="I107" s="150">
        <v>0.03</v>
      </c>
      <c r="J107" s="150">
        <v>0.03</v>
      </c>
      <c r="K107" s="150">
        <v>0.03</v>
      </c>
      <c r="L107" s="150">
        <v>0.03</v>
      </c>
      <c r="M107" s="3"/>
      <c r="N107" s="3"/>
      <c r="O107" s="164"/>
      <c r="P107" s="164"/>
    </row>
    <row r="108" spans="1:16" x14ac:dyDescent="0.25">
      <c r="A108" s="437"/>
      <c r="B108" s="440"/>
      <c r="C108" s="440"/>
      <c r="D108" s="440"/>
      <c r="E108" s="157" t="s">
        <v>133</v>
      </c>
      <c r="F108" s="150">
        <v>517</v>
      </c>
      <c r="G108" s="81">
        <v>1</v>
      </c>
      <c r="H108" s="81">
        <v>1</v>
      </c>
      <c r="I108" s="81">
        <v>1</v>
      </c>
      <c r="J108" s="81">
        <v>1</v>
      </c>
      <c r="K108" s="81">
        <v>1</v>
      </c>
      <c r="L108" s="81">
        <v>1</v>
      </c>
      <c r="M108" s="3"/>
      <c r="N108" s="3"/>
      <c r="O108" s="164"/>
      <c r="P108" s="164"/>
    </row>
    <row r="109" spans="1:16" ht="15.75" x14ac:dyDescent="0.25">
      <c r="A109" s="406" t="s">
        <v>98</v>
      </c>
      <c r="B109" s="453">
        <v>200</v>
      </c>
      <c r="C109" s="453">
        <v>200</v>
      </c>
      <c r="D109" s="453">
        <v>200</v>
      </c>
      <c r="E109" s="75" t="s">
        <v>42</v>
      </c>
      <c r="F109" s="150">
        <v>1488</v>
      </c>
      <c r="G109" s="81">
        <v>20</v>
      </c>
      <c r="H109" s="81">
        <v>20</v>
      </c>
      <c r="I109" s="81">
        <v>20</v>
      </c>
      <c r="J109" s="81">
        <v>20</v>
      </c>
      <c r="K109" s="81">
        <v>20</v>
      </c>
      <c r="L109" s="81">
        <v>20</v>
      </c>
      <c r="M109" s="3"/>
      <c r="N109" s="3"/>
      <c r="O109" s="164"/>
      <c r="P109" s="164"/>
    </row>
    <row r="110" spans="1:16" ht="15.75" x14ac:dyDescent="0.25">
      <c r="A110" s="437"/>
      <c r="B110" s="440"/>
      <c r="C110" s="440"/>
      <c r="D110" s="440"/>
      <c r="E110" s="75" t="s">
        <v>38</v>
      </c>
      <c r="F110" s="150">
        <v>425</v>
      </c>
      <c r="G110" s="81">
        <v>8</v>
      </c>
      <c r="H110" s="81">
        <v>8</v>
      </c>
      <c r="I110" s="81">
        <v>8</v>
      </c>
      <c r="J110" s="81">
        <v>8</v>
      </c>
      <c r="K110" s="81">
        <v>8</v>
      </c>
      <c r="L110" s="81">
        <v>8</v>
      </c>
      <c r="M110" s="3"/>
      <c r="N110" s="3"/>
      <c r="O110" s="164"/>
      <c r="P110" s="164"/>
    </row>
    <row r="111" spans="1:16" ht="30" x14ac:dyDescent="0.25">
      <c r="A111" s="90" t="s">
        <v>110</v>
      </c>
      <c r="B111" s="91">
        <v>30</v>
      </c>
      <c r="C111" s="91">
        <v>50</v>
      </c>
      <c r="D111" s="91">
        <v>50</v>
      </c>
      <c r="E111" s="92" t="s">
        <v>110</v>
      </c>
      <c r="F111" s="149">
        <v>550</v>
      </c>
      <c r="G111" s="81">
        <v>30</v>
      </c>
      <c r="H111" s="81">
        <v>50</v>
      </c>
      <c r="I111" s="81">
        <v>50</v>
      </c>
      <c r="J111" s="81">
        <v>30</v>
      </c>
      <c r="K111" s="81">
        <v>50</v>
      </c>
      <c r="L111" s="81">
        <v>50</v>
      </c>
      <c r="M111" s="3"/>
      <c r="N111" s="3"/>
      <c r="O111" s="164"/>
      <c r="P111" s="164"/>
    </row>
    <row r="112" spans="1:16" ht="15.75" thickBot="1" x14ac:dyDescent="0.3">
      <c r="A112" s="458"/>
      <c r="B112" s="459"/>
      <c r="C112" s="459"/>
      <c r="D112" s="459"/>
      <c r="E112" s="459"/>
      <c r="F112" s="459"/>
      <c r="G112" s="459"/>
      <c r="H112" s="459"/>
      <c r="I112" s="459"/>
      <c r="J112" s="459"/>
      <c r="K112" s="459"/>
      <c r="L112" s="459"/>
      <c r="M112" s="3"/>
      <c r="N112" s="3"/>
      <c r="O112" s="164"/>
      <c r="P112" s="164"/>
    </row>
    <row r="113" spans="1:16" ht="15.75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64"/>
      <c r="N113" s="164"/>
      <c r="O113" s="164"/>
      <c r="P113" s="164"/>
    </row>
    <row r="114" spans="1:16" x14ac:dyDescent="0.25">
      <c r="A114" s="164"/>
      <c r="B114" s="164"/>
      <c r="C114" s="164"/>
      <c r="D114" s="164"/>
      <c r="E114" s="164"/>
      <c r="F114" s="164"/>
      <c r="G114" s="164"/>
      <c r="H114" s="164"/>
      <c r="I114" s="164"/>
      <c r="J114" s="164"/>
      <c r="K114" s="164"/>
      <c r="L114" s="164"/>
      <c r="M114" s="164"/>
      <c r="N114" s="164"/>
      <c r="O114" s="164"/>
      <c r="P114" s="164"/>
    </row>
    <row r="115" spans="1:16" x14ac:dyDescent="0.25">
      <c r="A115" s="164"/>
      <c r="B115" s="164"/>
      <c r="C115" s="164"/>
      <c r="D115" s="164"/>
      <c r="E115" s="164"/>
      <c r="F115" s="164"/>
      <c r="G115" s="164"/>
      <c r="H115" s="164"/>
      <c r="I115" s="164"/>
      <c r="J115" s="164"/>
      <c r="K115" s="164"/>
      <c r="L115" s="164"/>
      <c r="M115" s="164"/>
      <c r="N115" s="164"/>
      <c r="O115" s="164"/>
      <c r="P115" s="164"/>
    </row>
    <row r="116" spans="1:16" x14ac:dyDescent="0.25">
      <c r="A116" s="164"/>
      <c r="B116" s="164"/>
      <c r="C116" s="164"/>
      <c r="D116" s="164"/>
      <c r="E116" s="164"/>
      <c r="F116" s="164"/>
      <c r="G116" s="164"/>
      <c r="H116" s="164"/>
      <c r="I116" s="164"/>
      <c r="J116" s="164"/>
      <c r="K116" s="164"/>
      <c r="L116" s="164"/>
      <c r="M116" s="164"/>
      <c r="N116" s="164"/>
      <c r="O116" s="164"/>
      <c r="P116" s="164"/>
    </row>
    <row r="117" spans="1:16" x14ac:dyDescent="0.25">
      <c r="A117" s="164"/>
      <c r="B117" s="164"/>
      <c r="C117" s="164"/>
      <c r="D117" s="164"/>
      <c r="E117" s="164"/>
      <c r="F117" s="164"/>
      <c r="G117" s="164"/>
      <c r="H117" s="164"/>
      <c r="I117" s="164"/>
      <c r="J117" s="164"/>
      <c r="K117" s="164"/>
      <c r="L117" s="164"/>
      <c r="M117" s="164"/>
      <c r="N117" s="164"/>
      <c r="O117" s="164"/>
      <c r="P117" s="164"/>
    </row>
  </sheetData>
  <mergeCells count="86">
    <mergeCell ref="A98:A108"/>
    <mergeCell ref="B98:B108"/>
    <mergeCell ref="C98:C108"/>
    <mergeCell ref="D98:D108"/>
    <mergeCell ref="A112:L112"/>
    <mergeCell ref="A109:A110"/>
    <mergeCell ref="B109:B110"/>
    <mergeCell ref="C109:C110"/>
    <mergeCell ref="D109:D110"/>
    <mergeCell ref="A17:A19"/>
    <mergeCell ref="B17:B19"/>
    <mergeCell ref="C17:C19"/>
    <mergeCell ref="D17:D19"/>
    <mergeCell ref="A90:A97"/>
    <mergeCell ref="B90:B97"/>
    <mergeCell ref="C90:C97"/>
    <mergeCell ref="D90:D97"/>
    <mergeCell ref="A85:A89"/>
    <mergeCell ref="B85:B89"/>
    <mergeCell ref="C85:C89"/>
    <mergeCell ref="D85:D89"/>
    <mergeCell ref="A83:L83"/>
    <mergeCell ref="A84:L84"/>
    <mergeCell ref="A80:A81"/>
    <mergeCell ref="B80:B81"/>
    <mergeCell ref="C80:C81"/>
    <mergeCell ref="D80:D81"/>
    <mergeCell ref="C40:C41"/>
    <mergeCell ref="D40:D41"/>
    <mergeCell ref="A70:A73"/>
    <mergeCell ref="B70:B73"/>
    <mergeCell ref="C70:C73"/>
    <mergeCell ref="D70:D73"/>
    <mergeCell ref="A64:A69"/>
    <mergeCell ref="B64:B69"/>
    <mergeCell ref="C64:C69"/>
    <mergeCell ref="D64:D69"/>
    <mergeCell ref="A74:A78"/>
    <mergeCell ref="B74:B78"/>
    <mergeCell ref="C74:C78"/>
    <mergeCell ref="D74:D78"/>
    <mergeCell ref="A10:A16"/>
    <mergeCell ref="B10:B16"/>
    <mergeCell ref="C10:C16"/>
    <mergeCell ref="D10:D16"/>
    <mergeCell ref="A62:L62"/>
    <mergeCell ref="A63:L63"/>
    <mergeCell ref="A20:A22"/>
    <mergeCell ref="B20:B22"/>
    <mergeCell ref="C20:C22"/>
    <mergeCell ref="D20:D22"/>
    <mergeCell ref="A40:A41"/>
    <mergeCell ref="B40:B41"/>
    <mergeCell ref="A58:A59"/>
    <mergeCell ref="B58:B59"/>
    <mergeCell ref="C58:C59"/>
    <mergeCell ref="D58:D59"/>
    <mergeCell ref="A49:A57"/>
    <mergeCell ref="B49:B57"/>
    <mergeCell ref="C49:C57"/>
    <mergeCell ref="D49:D57"/>
    <mergeCell ref="A43:L43"/>
    <mergeCell ref="A44:L44"/>
    <mergeCell ref="A8:L8"/>
    <mergeCell ref="A9:L9"/>
    <mergeCell ref="A45:A48"/>
    <mergeCell ref="B45:B48"/>
    <mergeCell ref="C45:C48"/>
    <mergeCell ref="D45:D48"/>
    <mergeCell ref="B27:B36"/>
    <mergeCell ref="C27:C36"/>
    <mergeCell ref="D27:D36"/>
    <mergeCell ref="A25:L25"/>
    <mergeCell ref="A26:L26"/>
    <mergeCell ref="A37:A39"/>
    <mergeCell ref="B37:B39"/>
    <mergeCell ref="C37:C39"/>
    <mergeCell ref="D37:D39"/>
    <mergeCell ref="A27:A36"/>
    <mergeCell ref="A2:L2"/>
    <mergeCell ref="A6:A7"/>
    <mergeCell ref="B6:D6"/>
    <mergeCell ref="E6:E7"/>
    <mergeCell ref="F6:F7"/>
    <mergeCell ref="G6:I6"/>
    <mergeCell ref="J6:L6"/>
  </mergeCells>
  <pageMargins left="0.70866141732283472" right="0.70866141732283472" top="0.74803149606299213" bottom="0.74803149606299213" header="0.31496062992125984" footer="0.31496062992125984"/>
  <pageSetup paperSize="9" scale="86" fitToHeight="0" orientation="landscape" r:id="rId1"/>
  <colBreaks count="1" manualBreakCount="1">
    <brk id="5" max="104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20"/>
  <sheetViews>
    <sheetView view="pageBreakPreview" topLeftCell="A79" zoomScale="98" zoomScaleNormal="98" zoomScaleSheetLayoutView="98" workbookViewId="0">
      <selection activeCell="A4" sqref="A4:L109"/>
    </sheetView>
  </sheetViews>
  <sheetFormatPr defaultRowHeight="15" x14ac:dyDescent="0.25"/>
  <cols>
    <col min="1" max="1" width="24.28515625" customWidth="1"/>
    <col min="2" max="2" width="8" customWidth="1"/>
    <col min="4" max="4" width="8" customWidth="1"/>
    <col min="5" max="5" width="27.140625" customWidth="1"/>
    <col min="6" max="6" width="10.42578125" customWidth="1"/>
    <col min="7" max="8" width="8" customWidth="1"/>
    <col min="9" max="9" width="9" customWidth="1"/>
    <col min="10" max="10" width="7.42578125" customWidth="1"/>
    <col min="11" max="11" width="7.85546875" customWidth="1"/>
    <col min="12" max="12" width="8.28515625" customWidth="1"/>
  </cols>
  <sheetData>
    <row r="1" spans="1:16" ht="15.75" x14ac:dyDescent="0.25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</row>
    <row r="2" spans="1:16" x14ac:dyDescent="0.25">
      <c r="A2" s="479"/>
      <c r="B2" s="479"/>
      <c r="C2" s="479"/>
      <c r="D2" s="479"/>
      <c r="E2" s="479"/>
      <c r="F2" s="479"/>
      <c r="G2" s="479"/>
      <c r="H2" s="479"/>
      <c r="I2" s="479"/>
      <c r="J2" s="479"/>
      <c r="K2" s="479"/>
      <c r="L2" s="479"/>
      <c r="M2" s="164"/>
      <c r="N2" s="164"/>
      <c r="O2" s="164"/>
      <c r="P2" s="164"/>
    </row>
    <row r="3" spans="1:16" x14ac:dyDescent="0.25">
      <c r="A3" s="79"/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164"/>
      <c r="N3" s="164"/>
      <c r="O3" s="164"/>
      <c r="P3" s="164"/>
    </row>
    <row r="4" spans="1:16" x14ac:dyDescent="0.25">
      <c r="A4" s="80" t="s">
        <v>150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164"/>
      <c r="N4" s="164"/>
      <c r="O4" s="164"/>
      <c r="P4" s="164"/>
    </row>
    <row r="5" spans="1:16" ht="15.75" thickBot="1" x14ac:dyDescent="0.3">
      <c r="A5" s="80"/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164"/>
      <c r="N5" s="164"/>
      <c r="O5" s="164"/>
      <c r="P5" s="164"/>
    </row>
    <row r="6" spans="1:16" ht="27.75" customHeight="1" x14ac:dyDescent="0.25">
      <c r="A6" s="441" t="s">
        <v>0</v>
      </c>
      <c r="B6" s="443" t="s">
        <v>1</v>
      </c>
      <c r="C6" s="443"/>
      <c r="D6" s="443"/>
      <c r="E6" s="443" t="s">
        <v>2</v>
      </c>
      <c r="F6" s="446" t="s">
        <v>3</v>
      </c>
      <c r="G6" s="443" t="s">
        <v>4</v>
      </c>
      <c r="H6" s="443"/>
      <c r="I6" s="443"/>
      <c r="J6" s="443" t="s">
        <v>5</v>
      </c>
      <c r="K6" s="443"/>
      <c r="L6" s="443"/>
      <c r="M6" s="164"/>
      <c r="N6" s="164"/>
      <c r="O6" s="164"/>
      <c r="P6" s="164"/>
    </row>
    <row r="7" spans="1:16" ht="29.25" thickBot="1" x14ac:dyDescent="0.3">
      <c r="A7" s="442"/>
      <c r="B7" s="159" t="s">
        <v>13</v>
      </c>
      <c r="C7" s="159" t="s">
        <v>7</v>
      </c>
      <c r="D7" s="159" t="s">
        <v>8</v>
      </c>
      <c r="E7" s="499"/>
      <c r="F7" s="447"/>
      <c r="G7" s="159" t="s">
        <v>13</v>
      </c>
      <c r="H7" s="159" t="s">
        <v>7</v>
      </c>
      <c r="I7" s="159" t="s">
        <v>8</v>
      </c>
      <c r="J7" s="159" t="s">
        <v>13</v>
      </c>
      <c r="K7" s="159" t="s">
        <v>7</v>
      </c>
      <c r="L7" s="159" t="s">
        <v>8</v>
      </c>
      <c r="M7" s="164"/>
      <c r="N7" s="164"/>
      <c r="O7" s="164"/>
      <c r="P7" s="164"/>
    </row>
    <row r="8" spans="1:16" ht="15.75" thickBot="1" x14ac:dyDescent="0.3">
      <c r="A8" s="500" t="s">
        <v>111</v>
      </c>
      <c r="B8" s="501"/>
      <c r="C8" s="501"/>
      <c r="D8" s="501"/>
      <c r="E8" s="501"/>
      <c r="F8" s="501"/>
      <c r="G8" s="501"/>
      <c r="H8" s="501"/>
      <c r="I8" s="501"/>
      <c r="J8" s="501"/>
      <c r="K8" s="501"/>
      <c r="L8" s="501"/>
      <c r="M8" s="164"/>
      <c r="N8" s="164"/>
      <c r="O8" s="164"/>
      <c r="P8" s="164"/>
    </row>
    <row r="9" spans="1:16" ht="18.75" customHeight="1" thickBot="1" x14ac:dyDescent="0.3">
      <c r="A9" s="450" t="s">
        <v>9</v>
      </c>
      <c r="B9" s="428"/>
      <c r="C9" s="428"/>
      <c r="D9" s="428"/>
      <c r="E9" s="428"/>
      <c r="F9" s="428"/>
      <c r="G9" s="428"/>
      <c r="H9" s="428"/>
      <c r="I9" s="428"/>
      <c r="J9" s="428"/>
      <c r="K9" s="428"/>
      <c r="L9" s="428"/>
      <c r="M9" s="164"/>
      <c r="N9" s="164"/>
      <c r="O9" s="164"/>
      <c r="P9" s="164"/>
    </row>
    <row r="10" spans="1:16" ht="18.75" customHeight="1" x14ac:dyDescent="0.25">
      <c r="A10" s="464" t="s">
        <v>152</v>
      </c>
      <c r="B10" s="414" t="s">
        <v>24</v>
      </c>
      <c r="C10" s="414" t="s">
        <v>25</v>
      </c>
      <c r="D10" s="414" t="s">
        <v>26</v>
      </c>
      <c r="E10" s="121" t="s">
        <v>10</v>
      </c>
      <c r="F10" s="160">
        <v>219</v>
      </c>
      <c r="G10" s="158">
        <v>70</v>
      </c>
      <c r="H10" s="94">
        <v>90</v>
      </c>
      <c r="I10" s="94">
        <v>115</v>
      </c>
      <c r="J10" s="94">
        <v>55</v>
      </c>
      <c r="K10" s="94">
        <v>66</v>
      </c>
      <c r="L10" s="94">
        <v>92</v>
      </c>
      <c r="M10" s="164"/>
      <c r="N10" s="164"/>
      <c r="O10" s="164"/>
      <c r="P10" s="164"/>
    </row>
    <row r="11" spans="1:16" ht="18.75" customHeight="1" x14ac:dyDescent="0.25">
      <c r="A11" s="465"/>
      <c r="B11" s="415"/>
      <c r="C11" s="415"/>
      <c r="D11" s="415"/>
      <c r="E11" s="75" t="s">
        <v>121</v>
      </c>
      <c r="F11" s="109">
        <v>5538</v>
      </c>
      <c r="G11" s="149">
        <v>7</v>
      </c>
      <c r="H11" s="81">
        <v>10</v>
      </c>
      <c r="I11" s="81">
        <v>15</v>
      </c>
      <c r="J11" s="81">
        <v>7</v>
      </c>
      <c r="K11" s="81">
        <v>10</v>
      </c>
      <c r="L11" s="81">
        <v>15</v>
      </c>
      <c r="M11" s="164"/>
      <c r="N11" s="164"/>
      <c r="O11" s="164"/>
      <c r="P11" s="164"/>
    </row>
    <row r="12" spans="1:16" ht="18.75" customHeight="1" x14ac:dyDescent="0.25">
      <c r="A12" s="465"/>
      <c r="B12" s="415"/>
      <c r="C12" s="415"/>
      <c r="D12" s="415"/>
      <c r="E12" s="74" t="s">
        <v>12</v>
      </c>
      <c r="F12" s="150">
        <v>791</v>
      </c>
      <c r="G12" s="149">
        <v>3</v>
      </c>
      <c r="H12" s="149">
        <v>5</v>
      </c>
      <c r="I12" s="149">
        <v>5</v>
      </c>
      <c r="J12" s="149">
        <v>3</v>
      </c>
      <c r="K12" s="149">
        <v>5</v>
      </c>
      <c r="L12" s="149">
        <v>5</v>
      </c>
      <c r="M12" s="164"/>
      <c r="N12" s="164"/>
      <c r="O12" s="164"/>
      <c r="P12" s="164"/>
    </row>
    <row r="13" spans="1:16" ht="15" customHeight="1" x14ac:dyDescent="0.25">
      <c r="A13" s="466"/>
      <c r="B13" s="416"/>
      <c r="C13" s="416"/>
      <c r="D13" s="416"/>
      <c r="E13" s="75" t="s">
        <v>28</v>
      </c>
      <c r="F13" s="150">
        <v>80</v>
      </c>
      <c r="G13" s="149">
        <v>0.1</v>
      </c>
      <c r="H13" s="149">
        <v>0.1</v>
      </c>
      <c r="I13" s="149">
        <v>0.1</v>
      </c>
      <c r="J13" s="149">
        <v>0.1</v>
      </c>
      <c r="K13" s="149">
        <v>0.1</v>
      </c>
      <c r="L13" s="149">
        <v>0.1</v>
      </c>
      <c r="M13" s="164"/>
      <c r="N13" s="164"/>
      <c r="O13" s="164"/>
      <c r="P13" s="164"/>
    </row>
    <row r="14" spans="1:16" ht="16.5" customHeight="1" x14ac:dyDescent="0.25">
      <c r="A14" s="407" t="s">
        <v>119</v>
      </c>
      <c r="B14" s="415" t="s">
        <v>46</v>
      </c>
      <c r="C14" s="415" t="s">
        <v>47</v>
      </c>
      <c r="D14" s="415" t="s">
        <v>48</v>
      </c>
      <c r="E14" s="127" t="s">
        <v>53</v>
      </c>
      <c r="F14" s="152">
        <v>1900</v>
      </c>
      <c r="G14" s="118">
        <v>85</v>
      </c>
      <c r="H14" s="118">
        <v>98</v>
      </c>
      <c r="I14" s="118">
        <v>105</v>
      </c>
      <c r="J14" s="118">
        <v>79</v>
      </c>
      <c r="K14" s="118">
        <v>83</v>
      </c>
      <c r="L14" s="118">
        <v>99</v>
      </c>
      <c r="M14" s="164"/>
      <c r="N14" s="164"/>
      <c r="O14" s="164"/>
      <c r="P14" s="164"/>
    </row>
    <row r="15" spans="1:16" x14ac:dyDescent="0.25">
      <c r="A15" s="407"/>
      <c r="B15" s="415"/>
      <c r="C15" s="415"/>
      <c r="D15" s="415"/>
      <c r="E15" s="74" t="s">
        <v>52</v>
      </c>
      <c r="F15" s="150">
        <v>632</v>
      </c>
      <c r="G15" s="81">
        <v>45</v>
      </c>
      <c r="H15" s="81">
        <v>50</v>
      </c>
      <c r="I15" s="81">
        <v>55</v>
      </c>
      <c r="J15" s="81">
        <v>45</v>
      </c>
      <c r="K15" s="81">
        <v>50</v>
      </c>
      <c r="L15" s="81">
        <v>55</v>
      </c>
      <c r="M15" s="164"/>
      <c r="N15" s="164"/>
      <c r="O15" s="164"/>
      <c r="P15" s="164"/>
    </row>
    <row r="16" spans="1:16" x14ac:dyDescent="0.25">
      <c r="A16" s="407"/>
      <c r="B16" s="415"/>
      <c r="C16" s="415"/>
      <c r="D16" s="415"/>
      <c r="E16" s="74" t="s">
        <v>12</v>
      </c>
      <c r="F16" s="150">
        <v>791</v>
      </c>
      <c r="G16" s="81">
        <v>5</v>
      </c>
      <c r="H16" s="81">
        <v>5</v>
      </c>
      <c r="I16" s="81">
        <v>7</v>
      </c>
      <c r="J16" s="81">
        <v>5</v>
      </c>
      <c r="K16" s="81">
        <v>45</v>
      </c>
      <c r="L16" s="81">
        <v>7</v>
      </c>
      <c r="M16" s="164"/>
      <c r="N16" s="164"/>
      <c r="O16" s="164"/>
      <c r="P16" s="164"/>
    </row>
    <row r="17" spans="1:16" x14ac:dyDescent="0.25">
      <c r="A17" s="407"/>
      <c r="B17" s="415"/>
      <c r="C17" s="415"/>
      <c r="D17" s="415"/>
      <c r="E17" s="74" t="s">
        <v>10</v>
      </c>
      <c r="F17" s="150">
        <v>219</v>
      </c>
      <c r="G17" s="81">
        <v>30</v>
      </c>
      <c r="H17" s="81">
        <v>34</v>
      </c>
      <c r="I17" s="81">
        <v>40</v>
      </c>
      <c r="J17" s="81">
        <v>26</v>
      </c>
      <c r="K17" s="81">
        <v>29</v>
      </c>
      <c r="L17" s="81">
        <v>33</v>
      </c>
      <c r="M17" s="164"/>
      <c r="N17" s="164"/>
      <c r="O17" s="164"/>
      <c r="P17" s="164"/>
    </row>
    <row r="18" spans="1:16" x14ac:dyDescent="0.25">
      <c r="A18" s="407"/>
      <c r="B18" s="415"/>
      <c r="C18" s="415"/>
      <c r="D18" s="415"/>
      <c r="E18" s="74" t="s">
        <v>11</v>
      </c>
      <c r="F18" s="150">
        <v>204</v>
      </c>
      <c r="G18" s="81">
        <v>17</v>
      </c>
      <c r="H18" s="81">
        <v>20</v>
      </c>
      <c r="I18" s="81">
        <v>25</v>
      </c>
      <c r="J18" s="81">
        <v>12</v>
      </c>
      <c r="K18" s="81">
        <v>17</v>
      </c>
      <c r="L18" s="81">
        <v>21</v>
      </c>
      <c r="M18" s="164"/>
      <c r="N18" s="164"/>
      <c r="O18" s="164"/>
      <c r="P18" s="164"/>
    </row>
    <row r="19" spans="1:16" ht="15.75" x14ac:dyDescent="0.25">
      <c r="A19" s="437"/>
      <c r="B19" s="416"/>
      <c r="C19" s="416"/>
      <c r="D19" s="416"/>
      <c r="E19" s="75" t="s">
        <v>28</v>
      </c>
      <c r="F19" s="150">
        <v>80</v>
      </c>
      <c r="G19" s="83">
        <v>0.1</v>
      </c>
      <c r="H19" s="83">
        <v>0.2</v>
      </c>
      <c r="I19" s="83">
        <v>0.3</v>
      </c>
      <c r="J19" s="83">
        <v>0.1</v>
      </c>
      <c r="K19" s="83">
        <v>0.2</v>
      </c>
      <c r="L19" s="83">
        <v>0.3</v>
      </c>
      <c r="M19" s="164"/>
      <c r="N19" s="164"/>
      <c r="O19" s="164"/>
      <c r="P19" s="164"/>
    </row>
    <row r="20" spans="1:16" ht="15.75" x14ac:dyDescent="0.25">
      <c r="A20" s="377" t="s">
        <v>68</v>
      </c>
      <c r="B20" s="409" t="s">
        <v>46</v>
      </c>
      <c r="C20" s="409" t="s">
        <v>46</v>
      </c>
      <c r="D20" s="409" t="s">
        <v>46</v>
      </c>
      <c r="E20" s="75" t="s">
        <v>69</v>
      </c>
      <c r="F20" s="150">
        <v>5050</v>
      </c>
      <c r="G20" s="83">
        <v>0.1</v>
      </c>
      <c r="H20" s="83">
        <v>0.1</v>
      </c>
      <c r="I20" s="83">
        <v>0.1</v>
      </c>
      <c r="J20" s="81">
        <v>50</v>
      </c>
      <c r="K20" s="81">
        <v>50</v>
      </c>
      <c r="L20" s="81">
        <v>50</v>
      </c>
      <c r="M20" s="164"/>
      <c r="N20" s="164"/>
      <c r="O20" s="164"/>
      <c r="P20" s="164"/>
    </row>
    <row r="21" spans="1:16" ht="15.75" x14ac:dyDescent="0.25">
      <c r="A21" s="377"/>
      <c r="B21" s="409"/>
      <c r="C21" s="409"/>
      <c r="D21" s="409"/>
      <c r="E21" s="75" t="s">
        <v>32</v>
      </c>
      <c r="F21" s="150">
        <v>425</v>
      </c>
      <c r="G21" s="81">
        <v>3</v>
      </c>
      <c r="H21" s="81">
        <v>3</v>
      </c>
      <c r="I21" s="81">
        <v>3</v>
      </c>
      <c r="J21" s="81">
        <v>3</v>
      </c>
      <c r="K21" s="81">
        <v>3</v>
      </c>
      <c r="L21" s="81">
        <v>3</v>
      </c>
      <c r="M21" s="164"/>
      <c r="N21" s="164"/>
      <c r="O21" s="164"/>
      <c r="P21" s="164"/>
    </row>
    <row r="22" spans="1:16" ht="15.75" x14ac:dyDescent="0.25">
      <c r="A22" s="88" t="s">
        <v>67</v>
      </c>
      <c r="B22" s="89">
        <v>120</v>
      </c>
      <c r="C22" s="89">
        <v>120</v>
      </c>
      <c r="D22" s="89">
        <v>120</v>
      </c>
      <c r="E22" s="75" t="s">
        <v>51</v>
      </c>
      <c r="F22" s="150">
        <v>751</v>
      </c>
      <c r="G22" s="81">
        <v>150</v>
      </c>
      <c r="H22" s="81">
        <v>150</v>
      </c>
      <c r="I22" s="81">
        <v>150</v>
      </c>
      <c r="J22" s="81">
        <v>120</v>
      </c>
      <c r="K22" s="81">
        <v>120</v>
      </c>
      <c r="L22" s="81">
        <v>120</v>
      </c>
      <c r="M22" s="164"/>
      <c r="N22" s="164"/>
      <c r="O22" s="164"/>
      <c r="P22" s="164"/>
    </row>
    <row r="23" spans="1:16" ht="30.75" thickBot="1" x14ac:dyDescent="0.3">
      <c r="A23" s="101" t="s">
        <v>110</v>
      </c>
      <c r="B23" s="102">
        <v>30</v>
      </c>
      <c r="C23" s="102">
        <v>50</v>
      </c>
      <c r="D23" s="102">
        <v>50</v>
      </c>
      <c r="E23" s="103" t="s">
        <v>110</v>
      </c>
      <c r="F23" s="106">
        <v>550</v>
      </c>
      <c r="G23" s="105">
        <v>30</v>
      </c>
      <c r="H23" s="105">
        <v>50</v>
      </c>
      <c r="I23" s="105">
        <v>50</v>
      </c>
      <c r="J23" s="105">
        <v>30</v>
      </c>
      <c r="K23" s="105">
        <v>50</v>
      </c>
      <c r="L23" s="105">
        <v>50</v>
      </c>
      <c r="M23" s="164"/>
      <c r="N23" s="164"/>
      <c r="O23" s="164"/>
      <c r="P23" s="164"/>
    </row>
    <row r="24" spans="1:16" ht="15.75" thickBot="1" x14ac:dyDescent="0.3">
      <c r="A24" s="463"/>
      <c r="B24" s="463"/>
      <c r="C24" s="463"/>
      <c r="D24" s="463"/>
      <c r="E24" s="463"/>
      <c r="F24" s="463"/>
      <c r="G24" s="463"/>
      <c r="H24" s="463"/>
      <c r="I24" s="463"/>
      <c r="J24" s="463"/>
      <c r="K24" s="463"/>
      <c r="L24" s="463"/>
      <c r="M24" s="164"/>
      <c r="N24" s="164"/>
      <c r="O24" s="164"/>
      <c r="P24" s="164"/>
    </row>
    <row r="25" spans="1:16" ht="15.75" thickBot="1" x14ac:dyDescent="0.3">
      <c r="A25" s="450" t="s">
        <v>49</v>
      </c>
      <c r="B25" s="428"/>
      <c r="C25" s="428"/>
      <c r="D25" s="428"/>
      <c r="E25" s="428"/>
      <c r="F25" s="428"/>
      <c r="G25" s="428"/>
      <c r="H25" s="428"/>
      <c r="I25" s="428"/>
      <c r="J25" s="428"/>
      <c r="K25" s="428"/>
      <c r="L25" s="428"/>
      <c r="M25" s="164"/>
      <c r="N25" s="164"/>
      <c r="O25" s="164"/>
      <c r="P25" s="164"/>
    </row>
    <row r="26" spans="1:16" x14ac:dyDescent="0.25">
      <c r="A26" s="467" t="s">
        <v>122</v>
      </c>
      <c r="B26" s="482">
        <v>60</v>
      </c>
      <c r="C26" s="482">
        <v>80</v>
      </c>
      <c r="D26" s="482">
        <v>100</v>
      </c>
      <c r="E26" s="93" t="s">
        <v>60</v>
      </c>
      <c r="F26" s="160">
        <v>212</v>
      </c>
      <c r="G26" s="94">
        <v>49</v>
      </c>
      <c r="H26" s="94">
        <v>63</v>
      </c>
      <c r="I26" s="94">
        <v>70</v>
      </c>
      <c r="J26" s="94">
        <v>35</v>
      </c>
      <c r="K26" s="94">
        <v>45</v>
      </c>
      <c r="L26" s="94">
        <v>50</v>
      </c>
      <c r="M26" s="164"/>
      <c r="N26" s="164"/>
      <c r="O26" s="164"/>
      <c r="P26" s="164"/>
    </row>
    <row r="27" spans="1:16" x14ac:dyDescent="0.25">
      <c r="A27" s="377"/>
      <c r="B27" s="429"/>
      <c r="C27" s="429"/>
      <c r="D27" s="429"/>
      <c r="E27" s="3" t="s">
        <v>35</v>
      </c>
      <c r="F27" s="95">
        <v>219</v>
      </c>
      <c r="G27" s="149">
        <v>21</v>
      </c>
      <c r="H27" s="149">
        <v>27</v>
      </c>
      <c r="I27" s="83">
        <v>30</v>
      </c>
      <c r="J27" s="149">
        <v>16</v>
      </c>
      <c r="K27" s="149">
        <v>21</v>
      </c>
      <c r="L27" s="83">
        <v>23</v>
      </c>
      <c r="M27" s="164"/>
      <c r="N27" s="164"/>
      <c r="O27" s="164"/>
      <c r="P27" s="164"/>
    </row>
    <row r="28" spans="1:16" x14ac:dyDescent="0.25">
      <c r="A28" s="377"/>
      <c r="B28" s="429"/>
      <c r="C28" s="429"/>
      <c r="D28" s="429"/>
      <c r="E28" s="74" t="s">
        <v>37</v>
      </c>
      <c r="F28" s="150">
        <v>751</v>
      </c>
      <c r="G28" s="149">
        <v>21</v>
      </c>
      <c r="H28" s="149">
        <v>27</v>
      </c>
      <c r="I28" s="83">
        <v>30</v>
      </c>
      <c r="J28" s="149">
        <v>15</v>
      </c>
      <c r="K28" s="149">
        <v>19</v>
      </c>
      <c r="L28" s="83">
        <v>21</v>
      </c>
      <c r="M28" s="164"/>
      <c r="N28" s="164"/>
      <c r="O28" s="164"/>
      <c r="P28" s="164"/>
    </row>
    <row r="29" spans="1:16" x14ac:dyDescent="0.25">
      <c r="A29" s="377"/>
      <c r="B29" s="429"/>
      <c r="C29" s="429"/>
      <c r="D29" s="429"/>
      <c r="E29" s="74" t="s">
        <v>12</v>
      </c>
      <c r="F29" s="150">
        <v>791</v>
      </c>
      <c r="G29" s="83">
        <v>4</v>
      </c>
      <c r="H29" s="83">
        <v>4.5</v>
      </c>
      <c r="I29" s="83">
        <v>5</v>
      </c>
      <c r="J29" s="83">
        <v>4</v>
      </c>
      <c r="K29" s="83">
        <v>4.5</v>
      </c>
      <c r="L29" s="83">
        <v>5</v>
      </c>
      <c r="M29" s="164"/>
      <c r="N29" s="164"/>
      <c r="O29" s="164"/>
      <c r="P29" s="164"/>
    </row>
    <row r="30" spans="1:16" ht="15.75" x14ac:dyDescent="0.25">
      <c r="A30" s="377"/>
      <c r="B30" s="429"/>
      <c r="C30" s="429"/>
      <c r="D30" s="429"/>
      <c r="E30" s="75" t="s">
        <v>28</v>
      </c>
      <c r="F30" s="150">
        <v>80</v>
      </c>
      <c r="G30" s="83">
        <v>0.1</v>
      </c>
      <c r="H30" s="83">
        <v>0.1</v>
      </c>
      <c r="I30" s="83">
        <v>0.1</v>
      </c>
      <c r="J30" s="83">
        <v>0.1</v>
      </c>
      <c r="K30" s="83">
        <v>0.1</v>
      </c>
      <c r="L30" s="83">
        <v>0.1</v>
      </c>
      <c r="M30" s="164"/>
      <c r="N30" s="164"/>
      <c r="O30" s="164"/>
      <c r="P30" s="164"/>
    </row>
    <row r="31" spans="1:16" x14ac:dyDescent="0.25">
      <c r="A31" s="406" t="s">
        <v>123</v>
      </c>
      <c r="B31" s="429">
        <v>70</v>
      </c>
      <c r="C31" s="429">
        <v>90</v>
      </c>
      <c r="D31" s="429">
        <v>100</v>
      </c>
      <c r="E31" s="96" t="s">
        <v>154</v>
      </c>
      <c r="F31" s="150">
        <v>5000</v>
      </c>
      <c r="G31" s="81">
        <v>80</v>
      </c>
      <c r="H31" s="81">
        <v>90</v>
      </c>
      <c r="I31" s="81">
        <v>100</v>
      </c>
      <c r="J31" s="81">
        <v>75</v>
      </c>
      <c r="K31" s="81">
        <v>85</v>
      </c>
      <c r="L31" s="81">
        <v>90</v>
      </c>
      <c r="M31" s="164"/>
      <c r="N31" s="164"/>
      <c r="O31" s="164"/>
      <c r="P31" s="164"/>
    </row>
    <row r="32" spans="1:16" x14ac:dyDescent="0.25">
      <c r="A32" s="407"/>
      <c r="B32" s="429"/>
      <c r="C32" s="429"/>
      <c r="D32" s="429"/>
      <c r="E32" s="74" t="s">
        <v>62</v>
      </c>
      <c r="F32" s="150">
        <v>426</v>
      </c>
      <c r="G32" s="149">
        <v>7</v>
      </c>
      <c r="H32" s="149">
        <v>12</v>
      </c>
      <c r="I32" s="83">
        <v>15</v>
      </c>
      <c r="J32" s="149">
        <v>7</v>
      </c>
      <c r="K32" s="149">
        <v>12</v>
      </c>
      <c r="L32" s="83">
        <v>15</v>
      </c>
      <c r="M32" s="164"/>
      <c r="N32" s="164"/>
      <c r="O32" s="164"/>
      <c r="P32" s="164"/>
    </row>
    <row r="33" spans="1:16" x14ac:dyDescent="0.25">
      <c r="A33" s="407"/>
      <c r="B33" s="429"/>
      <c r="C33" s="429"/>
      <c r="D33" s="429"/>
      <c r="E33" s="74" t="s">
        <v>97</v>
      </c>
      <c r="F33" s="150">
        <v>517</v>
      </c>
      <c r="G33" s="149">
        <v>5</v>
      </c>
      <c r="H33" s="149">
        <v>5</v>
      </c>
      <c r="I33" s="83">
        <v>5</v>
      </c>
      <c r="J33" s="149">
        <v>5</v>
      </c>
      <c r="K33" s="149">
        <v>5</v>
      </c>
      <c r="L33" s="83">
        <v>5</v>
      </c>
      <c r="M33" s="164"/>
      <c r="N33" s="164"/>
      <c r="O33" s="164"/>
      <c r="P33" s="164"/>
    </row>
    <row r="34" spans="1:16" x14ac:dyDescent="0.25">
      <c r="A34" s="407"/>
      <c r="B34" s="429"/>
      <c r="C34" s="429"/>
      <c r="D34" s="429"/>
      <c r="E34" s="97" t="s">
        <v>11</v>
      </c>
      <c r="F34" s="153">
        <v>204</v>
      </c>
      <c r="G34" s="149">
        <v>7</v>
      </c>
      <c r="H34" s="149">
        <v>12</v>
      </c>
      <c r="I34" s="81">
        <v>15</v>
      </c>
      <c r="J34" s="149">
        <v>5</v>
      </c>
      <c r="K34" s="149">
        <v>10</v>
      </c>
      <c r="L34" s="83">
        <v>12</v>
      </c>
      <c r="M34" s="164"/>
      <c r="N34" s="164"/>
      <c r="O34" s="164"/>
      <c r="P34" s="164"/>
    </row>
    <row r="35" spans="1:16" x14ac:dyDescent="0.25">
      <c r="A35" s="407"/>
      <c r="B35" s="429"/>
      <c r="C35" s="429"/>
      <c r="D35" s="429"/>
      <c r="E35" s="74" t="s">
        <v>12</v>
      </c>
      <c r="F35" s="150">
        <v>791</v>
      </c>
      <c r="G35" s="83">
        <v>2</v>
      </c>
      <c r="H35" s="83">
        <v>3</v>
      </c>
      <c r="I35" s="83">
        <v>3</v>
      </c>
      <c r="J35" s="83">
        <v>2</v>
      </c>
      <c r="K35" s="83">
        <v>3</v>
      </c>
      <c r="L35" s="83">
        <v>3</v>
      </c>
      <c r="M35" s="164"/>
      <c r="N35" s="164"/>
      <c r="O35" s="164"/>
      <c r="P35" s="164"/>
    </row>
    <row r="36" spans="1:16" ht="15.75" x14ac:dyDescent="0.25">
      <c r="A36" s="437"/>
      <c r="B36" s="429"/>
      <c r="C36" s="429"/>
      <c r="D36" s="429"/>
      <c r="E36" s="75" t="s">
        <v>28</v>
      </c>
      <c r="F36" s="150">
        <v>80</v>
      </c>
      <c r="G36" s="83">
        <v>0.2</v>
      </c>
      <c r="H36" s="83">
        <v>0.2</v>
      </c>
      <c r="I36" s="83">
        <v>0.2</v>
      </c>
      <c r="J36" s="83">
        <v>0.2</v>
      </c>
      <c r="K36" s="83">
        <v>0.2</v>
      </c>
      <c r="L36" s="83">
        <v>0.2</v>
      </c>
      <c r="M36" s="164"/>
      <c r="N36" s="164"/>
      <c r="O36" s="164"/>
      <c r="P36" s="164"/>
    </row>
    <row r="37" spans="1:16" ht="15.75" x14ac:dyDescent="0.25">
      <c r="A37" s="377" t="s">
        <v>94</v>
      </c>
      <c r="B37" s="429">
        <v>20</v>
      </c>
      <c r="C37" s="429">
        <v>20</v>
      </c>
      <c r="D37" s="429">
        <v>20</v>
      </c>
      <c r="E37" s="75" t="s">
        <v>77</v>
      </c>
      <c r="F37" s="150">
        <v>2103</v>
      </c>
      <c r="G37" s="83">
        <v>10</v>
      </c>
      <c r="H37" s="83">
        <v>10</v>
      </c>
      <c r="I37" s="83">
        <v>10</v>
      </c>
      <c r="J37" s="83">
        <v>10</v>
      </c>
      <c r="K37" s="83">
        <v>10</v>
      </c>
      <c r="L37" s="83">
        <v>10</v>
      </c>
      <c r="M37" s="164"/>
      <c r="N37" s="164"/>
      <c r="O37" s="164"/>
      <c r="P37" s="164"/>
    </row>
    <row r="38" spans="1:16" ht="15.75" x14ac:dyDescent="0.25">
      <c r="A38" s="377"/>
      <c r="B38" s="429"/>
      <c r="C38" s="429"/>
      <c r="D38" s="429"/>
      <c r="E38" s="75" t="s">
        <v>76</v>
      </c>
      <c r="F38" s="150">
        <v>222</v>
      </c>
      <c r="G38" s="83">
        <v>2</v>
      </c>
      <c r="H38" s="83">
        <v>2</v>
      </c>
      <c r="I38" s="83">
        <v>2</v>
      </c>
      <c r="J38" s="83">
        <v>2</v>
      </c>
      <c r="K38" s="83">
        <v>2</v>
      </c>
      <c r="L38" s="83">
        <v>2</v>
      </c>
      <c r="M38" s="164"/>
      <c r="N38" s="164"/>
      <c r="O38" s="164"/>
      <c r="P38" s="164"/>
    </row>
    <row r="39" spans="1:16" ht="15.75" x14ac:dyDescent="0.25">
      <c r="A39" s="377"/>
      <c r="B39" s="429"/>
      <c r="C39" s="429"/>
      <c r="D39" s="429"/>
      <c r="E39" s="75" t="s">
        <v>14</v>
      </c>
      <c r="F39" s="150">
        <v>4560</v>
      </c>
      <c r="G39" s="83">
        <v>2</v>
      </c>
      <c r="H39" s="83">
        <v>2</v>
      </c>
      <c r="I39" s="83">
        <v>2</v>
      </c>
      <c r="J39" s="83">
        <v>2</v>
      </c>
      <c r="K39" s="83">
        <v>2</v>
      </c>
      <c r="L39" s="83">
        <v>2</v>
      </c>
      <c r="M39" s="164"/>
      <c r="N39" s="164"/>
      <c r="O39" s="164"/>
      <c r="P39" s="164"/>
    </row>
    <row r="40" spans="1:16" x14ac:dyDescent="0.25">
      <c r="A40" s="377" t="s">
        <v>95</v>
      </c>
      <c r="B40" s="429">
        <v>130</v>
      </c>
      <c r="C40" s="429">
        <v>150</v>
      </c>
      <c r="D40" s="429">
        <v>180</v>
      </c>
      <c r="E40" s="98" t="s">
        <v>79</v>
      </c>
      <c r="F40" s="150">
        <v>613</v>
      </c>
      <c r="G40" s="81">
        <v>45.5</v>
      </c>
      <c r="H40" s="81">
        <v>52.5</v>
      </c>
      <c r="I40" s="81">
        <v>63</v>
      </c>
      <c r="J40" s="81">
        <v>45.5</v>
      </c>
      <c r="K40" s="81">
        <v>52.5</v>
      </c>
      <c r="L40" s="81">
        <v>63</v>
      </c>
      <c r="M40" s="164"/>
      <c r="N40" s="164"/>
      <c r="O40" s="164"/>
      <c r="P40" s="164"/>
    </row>
    <row r="41" spans="1:16" ht="15.75" x14ac:dyDescent="0.25">
      <c r="A41" s="377"/>
      <c r="B41" s="429"/>
      <c r="C41" s="429"/>
      <c r="D41" s="429"/>
      <c r="E41" s="75" t="s">
        <v>28</v>
      </c>
      <c r="F41" s="150">
        <v>80</v>
      </c>
      <c r="G41" s="83">
        <v>0.1</v>
      </c>
      <c r="H41" s="83">
        <v>0.2</v>
      </c>
      <c r="I41" s="83">
        <v>0.3</v>
      </c>
      <c r="J41" s="83">
        <v>0.1</v>
      </c>
      <c r="K41" s="83">
        <v>0.2</v>
      </c>
      <c r="L41" s="83">
        <v>0.3</v>
      </c>
      <c r="M41" s="164"/>
      <c r="N41" s="164"/>
      <c r="O41" s="164"/>
      <c r="P41" s="164"/>
    </row>
    <row r="42" spans="1:16" x14ac:dyDescent="0.25">
      <c r="A42" s="377"/>
      <c r="B42" s="429"/>
      <c r="C42" s="429"/>
      <c r="D42" s="429"/>
      <c r="E42" s="74" t="s">
        <v>14</v>
      </c>
      <c r="F42" s="150">
        <v>4560</v>
      </c>
      <c r="G42" s="81">
        <v>5</v>
      </c>
      <c r="H42" s="81">
        <v>5</v>
      </c>
      <c r="I42" s="81">
        <v>5</v>
      </c>
      <c r="J42" s="81">
        <v>5</v>
      </c>
      <c r="K42" s="81">
        <v>5</v>
      </c>
      <c r="L42" s="81">
        <v>5</v>
      </c>
      <c r="M42" s="164"/>
      <c r="N42" s="164"/>
      <c r="O42" s="164"/>
      <c r="P42" s="164"/>
    </row>
    <row r="43" spans="1:16" x14ac:dyDescent="0.25">
      <c r="A43" s="377" t="s">
        <v>43</v>
      </c>
      <c r="B43" s="429">
        <v>200</v>
      </c>
      <c r="C43" s="429">
        <v>200</v>
      </c>
      <c r="D43" s="429">
        <v>200</v>
      </c>
      <c r="E43" s="99" t="s">
        <v>44</v>
      </c>
      <c r="F43" s="150">
        <v>630</v>
      </c>
      <c r="G43" s="149">
        <v>20</v>
      </c>
      <c r="H43" s="149">
        <v>20</v>
      </c>
      <c r="I43" s="149">
        <v>20</v>
      </c>
      <c r="J43" s="149">
        <v>20</v>
      </c>
      <c r="K43" s="149">
        <v>20</v>
      </c>
      <c r="L43" s="149">
        <v>20</v>
      </c>
      <c r="M43" s="164"/>
      <c r="N43" s="164"/>
      <c r="O43" s="164"/>
      <c r="P43" s="164"/>
    </row>
    <row r="44" spans="1:16" x14ac:dyDescent="0.25">
      <c r="A44" s="377"/>
      <c r="B44" s="429"/>
      <c r="C44" s="429"/>
      <c r="D44" s="429"/>
      <c r="E44" s="100" t="s">
        <v>32</v>
      </c>
      <c r="F44" s="150">
        <v>425</v>
      </c>
      <c r="G44" s="81">
        <v>3</v>
      </c>
      <c r="H44" s="81">
        <v>3</v>
      </c>
      <c r="I44" s="81">
        <v>3</v>
      </c>
      <c r="J44" s="81">
        <v>3</v>
      </c>
      <c r="K44" s="81">
        <v>3</v>
      </c>
      <c r="L44" s="81">
        <v>3</v>
      </c>
      <c r="M44" s="164"/>
      <c r="N44" s="164"/>
      <c r="O44" s="164"/>
      <c r="P44" s="164"/>
    </row>
    <row r="45" spans="1:16" ht="30.75" thickBot="1" x14ac:dyDescent="0.3">
      <c r="A45" s="101" t="s">
        <v>110</v>
      </c>
      <c r="B45" s="102">
        <v>30</v>
      </c>
      <c r="C45" s="102">
        <v>50</v>
      </c>
      <c r="D45" s="102">
        <v>50</v>
      </c>
      <c r="E45" s="103" t="s">
        <v>110</v>
      </c>
      <c r="F45" s="104">
        <v>550</v>
      </c>
      <c r="G45" s="105">
        <v>30</v>
      </c>
      <c r="H45" s="105">
        <v>50</v>
      </c>
      <c r="I45" s="105">
        <v>50</v>
      </c>
      <c r="J45" s="105">
        <v>30</v>
      </c>
      <c r="K45" s="105">
        <v>50</v>
      </c>
      <c r="L45" s="105">
        <v>50</v>
      </c>
      <c r="M45" s="164"/>
      <c r="N45" s="164"/>
      <c r="O45" s="164"/>
      <c r="P45" s="164"/>
    </row>
    <row r="46" spans="1:16" ht="15.75" thickBot="1" x14ac:dyDescent="0.3">
      <c r="A46" s="462"/>
      <c r="B46" s="463"/>
      <c r="C46" s="463"/>
      <c r="D46" s="463"/>
      <c r="E46" s="463"/>
      <c r="F46" s="463"/>
      <c r="G46" s="463"/>
      <c r="H46" s="463"/>
      <c r="I46" s="463"/>
      <c r="J46" s="463"/>
      <c r="K46" s="463"/>
      <c r="L46" s="463"/>
      <c r="M46" s="164"/>
      <c r="N46" s="164"/>
      <c r="O46" s="164"/>
      <c r="P46" s="164"/>
    </row>
    <row r="47" spans="1:16" x14ac:dyDescent="0.25">
      <c r="A47" s="450" t="s">
        <v>33</v>
      </c>
      <c r="B47" s="428"/>
      <c r="C47" s="428"/>
      <c r="D47" s="428"/>
      <c r="E47" s="428"/>
      <c r="F47" s="428"/>
      <c r="G47" s="428"/>
      <c r="H47" s="428"/>
      <c r="I47" s="428"/>
      <c r="J47" s="428"/>
      <c r="K47" s="428"/>
      <c r="L47" s="428"/>
      <c r="M47" s="164"/>
      <c r="N47" s="164"/>
      <c r="O47" s="164"/>
      <c r="P47" s="164"/>
    </row>
    <row r="48" spans="1:16" ht="15" customHeight="1" x14ac:dyDescent="0.25">
      <c r="A48" s="502" t="s">
        <v>92</v>
      </c>
      <c r="B48" s="453">
        <v>70</v>
      </c>
      <c r="C48" s="453">
        <v>90</v>
      </c>
      <c r="D48" s="453">
        <v>100</v>
      </c>
      <c r="E48" s="74" t="s">
        <v>53</v>
      </c>
      <c r="F48" s="150">
        <v>1900</v>
      </c>
      <c r="G48" s="81">
        <v>76</v>
      </c>
      <c r="H48" s="81">
        <v>80</v>
      </c>
      <c r="I48" s="81">
        <v>80</v>
      </c>
      <c r="J48" s="81">
        <v>70</v>
      </c>
      <c r="K48" s="81">
        <v>75</v>
      </c>
      <c r="L48" s="81">
        <v>75</v>
      </c>
      <c r="M48" s="164"/>
      <c r="N48" s="164"/>
      <c r="O48" s="164"/>
      <c r="P48" s="164"/>
    </row>
    <row r="49" spans="1:16" ht="15" customHeight="1" x14ac:dyDescent="0.25">
      <c r="A49" s="503"/>
      <c r="B49" s="439"/>
      <c r="C49" s="439"/>
      <c r="D49" s="439"/>
      <c r="E49" s="99" t="s">
        <v>10</v>
      </c>
      <c r="F49" s="150">
        <v>219</v>
      </c>
      <c r="G49" s="81">
        <v>20</v>
      </c>
      <c r="H49" s="81">
        <v>23</v>
      </c>
      <c r="I49" s="81">
        <v>25</v>
      </c>
      <c r="J49" s="81">
        <v>16</v>
      </c>
      <c r="K49" s="81">
        <v>19</v>
      </c>
      <c r="L49" s="81">
        <v>20</v>
      </c>
      <c r="M49" s="164"/>
      <c r="N49" s="164"/>
      <c r="O49" s="164"/>
      <c r="P49" s="164"/>
    </row>
    <row r="50" spans="1:16" x14ac:dyDescent="0.25">
      <c r="A50" s="503"/>
      <c r="B50" s="439"/>
      <c r="C50" s="439"/>
      <c r="D50" s="439"/>
      <c r="E50" s="74" t="s">
        <v>34</v>
      </c>
      <c r="F50" s="150">
        <v>204</v>
      </c>
      <c r="G50" s="81">
        <v>15</v>
      </c>
      <c r="H50" s="81">
        <v>18</v>
      </c>
      <c r="I50" s="81">
        <v>20</v>
      </c>
      <c r="J50" s="81">
        <v>12</v>
      </c>
      <c r="K50" s="81">
        <v>15</v>
      </c>
      <c r="L50" s="81">
        <v>17</v>
      </c>
      <c r="M50" s="164"/>
      <c r="N50" s="164"/>
      <c r="O50" s="164"/>
      <c r="P50" s="164"/>
    </row>
    <row r="51" spans="1:16" x14ac:dyDescent="0.25">
      <c r="A51" s="503"/>
      <c r="B51" s="439"/>
      <c r="C51" s="439"/>
      <c r="D51" s="439"/>
      <c r="E51" s="74" t="s">
        <v>78</v>
      </c>
      <c r="F51" s="150">
        <v>1345</v>
      </c>
      <c r="G51" s="81">
        <v>3</v>
      </c>
      <c r="H51" s="81">
        <v>3</v>
      </c>
      <c r="I51" s="81">
        <v>3</v>
      </c>
      <c r="J51" s="81">
        <v>3</v>
      </c>
      <c r="K51" s="81">
        <v>3</v>
      </c>
      <c r="L51" s="81">
        <v>3</v>
      </c>
      <c r="M51" s="164"/>
      <c r="N51" s="164"/>
      <c r="O51" s="164"/>
      <c r="P51" s="164"/>
    </row>
    <row r="52" spans="1:16" x14ac:dyDescent="0.25">
      <c r="A52" s="503"/>
      <c r="B52" s="439"/>
      <c r="C52" s="439"/>
      <c r="D52" s="439"/>
      <c r="E52" s="74" t="s">
        <v>85</v>
      </c>
      <c r="F52" s="150">
        <v>1000</v>
      </c>
      <c r="G52" s="81">
        <v>20</v>
      </c>
      <c r="H52" s="81">
        <v>23</v>
      </c>
      <c r="I52" s="81">
        <v>25</v>
      </c>
      <c r="J52" s="81">
        <v>17</v>
      </c>
      <c r="K52" s="81">
        <v>19</v>
      </c>
      <c r="L52" s="81">
        <v>20</v>
      </c>
      <c r="M52" s="164"/>
      <c r="N52" s="164"/>
      <c r="O52" s="164"/>
      <c r="P52" s="164"/>
    </row>
    <row r="53" spans="1:16" x14ac:dyDescent="0.25">
      <c r="A53" s="503"/>
      <c r="B53" s="439"/>
      <c r="C53" s="439"/>
      <c r="D53" s="439"/>
      <c r="E53" s="74" t="s">
        <v>14</v>
      </c>
      <c r="F53" s="150">
        <v>4560</v>
      </c>
      <c r="G53" s="81">
        <v>3</v>
      </c>
      <c r="H53" s="81">
        <v>3</v>
      </c>
      <c r="I53" s="81">
        <v>0</v>
      </c>
      <c r="J53" s="81">
        <v>3</v>
      </c>
      <c r="K53" s="81">
        <v>3</v>
      </c>
      <c r="L53" s="81">
        <v>3</v>
      </c>
      <c r="M53" s="164"/>
      <c r="N53" s="164"/>
      <c r="O53" s="164"/>
      <c r="P53" s="164"/>
    </row>
    <row r="54" spans="1:16" ht="15.75" x14ac:dyDescent="0.25">
      <c r="A54" s="504"/>
      <c r="B54" s="440"/>
      <c r="C54" s="440"/>
      <c r="D54" s="440"/>
      <c r="E54" s="75" t="s">
        <v>28</v>
      </c>
      <c r="F54" s="150">
        <v>80</v>
      </c>
      <c r="G54" s="83">
        <v>0.2</v>
      </c>
      <c r="H54" s="83">
        <v>0.2</v>
      </c>
      <c r="I54" s="83">
        <v>0.3</v>
      </c>
      <c r="J54" s="83">
        <v>0.2</v>
      </c>
      <c r="K54" s="83">
        <v>0.2</v>
      </c>
      <c r="L54" s="83">
        <v>0.3</v>
      </c>
      <c r="M54" s="164"/>
      <c r="N54" s="164"/>
      <c r="O54" s="164"/>
      <c r="P54" s="164"/>
    </row>
    <row r="55" spans="1:16" ht="15.75" customHeight="1" x14ac:dyDescent="0.25">
      <c r="A55" s="406" t="s">
        <v>148</v>
      </c>
      <c r="B55" s="453">
        <v>130</v>
      </c>
      <c r="C55" s="453">
        <v>150</v>
      </c>
      <c r="D55" s="453">
        <v>180</v>
      </c>
      <c r="E55" s="84" t="s">
        <v>70</v>
      </c>
      <c r="F55" s="150">
        <v>435</v>
      </c>
      <c r="G55" s="83">
        <v>54</v>
      </c>
      <c r="H55" s="83">
        <v>63</v>
      </c>
      <c r="I55" s="83">
        <v>75</v>
      </c>
      <c r="J55" s="83">
        <v>54</v>
      </c>
      <c r="K55" s="83">
        <v>63</v>
      </c>
      <c r="L55" s="83">
        <v>75</v>
      </c>
      <c r="M55" s="164"/>
      <c r="N55" s="164"/>
      <c r="O55" s="164"/>
      <c r="P55" s="164"/>
    </row>
    <row r="56" spans="1:16" x14ac:dyDescent="0.25">
      <c r="A56" s="407"/>
      <c r="B56" s="439"/>
      <c r="C56" s="439"/>
      <c r="D56" s="439"/>
      <c r="E56" s="128" t="s">
        <v>14</v>
      </c>
      <c r="F56" s="129">
        <v>4560</v>
      </c>
      <c r="G56" s="81">
        <v>3</v>
      </c>
      <c r="H56" s="81">
        <v>5</v>
      </c>
      <c r="I56" s="81">
        <v>7</v>
      </c>
      <c r="J56" s="81">
        <v>3</v>
      </c>
      <c r="K56" s="81">
        <v>5</v>
      </c>
      <c r="L56" s="81">
        <v>7</v>
      </c>
      <c r="M56" s="164"/>
      <c r="N56" s="164"/>
      <c r="O56" s="164"/>
      <c r="P56" s="164"/>
    </row>
    <row r="57" spans="1:16" ht="15.75" x14ac:dyDescent="0.25">
      <c r="A57" s="437"/>
      <c r="B57" s="440"/>
      <c r="C57" s="440"/>
      <c r="D57" s="440"/>
      <c r="E57" s="84" t="s">
        <v>28</v>
      </c>
      <c r="F57" s="150">
        <v>80</v>
      </c>
      <c r="G57" s="83">
        <v>0.2</v>
      </c>
      <c r="H57" s="83">
        <v>0.2</v>
      </c>
      <c r="I57" s="83">
        <v>0.2</v>
      </c>
      <c r="J57" s="83">
        <v>0.2</v>
      </c>
      <c r="K57" s="83">
        <v>0.2</v>
      </c>
      <c r="L57" s="83">
        <v>0.2</v>
      </c>
      <c r="M57" s="164"/>
      <c r="N57" s="164"/>
      <c r="O57" s="164"/>
      <c r="P57" s="164"/>
    </row>
    <row r="58" spans="1:16" ht="15" customHeight="1" x14ac:dyDescent="0.25">
      <c r="A58" s="406" t="s">
        <v>54</v>
      </c>
      <c r="B58" s="453">
        <v>200</v>
      </c>
      <c r="C58" s="453">
        <v>200</v>
      </c>
      <c r="D58" s="453">
        <v>200</v>
      </c>
      <c r="E58" s="75" t="s">
        <v>55</v>
      </c>
      <c r="F58" s="150">
        <v>3700.96</v>
      </c>
      <c r="G58" s="81">
        <v>7</v>
      </c>
      <c r="H58" s="81">
        <v>7</v>
      </c>
      <c r="I58" s="81">
        <v>7</v>
      </c>
      <c r="J58" s="81">
        <v>7</v>
      </c>
      <c r="K58" s="81">
        <v>7</v>
      </c>
      <c r="L58" s="81">
        <v>7</v>
      </c>
      <c r="M58" s="164"/>
      <c r="N58" s="164"/>
      <c r="O58" s="164"/>
      <c r="P58" s="164"/>
    </row>
    <row r="59" spans="1:16" ht="15" customHeight="1" x14ac:dyDescent="0.25">
      <c r="A59" s="437"/>
      <c r="B59" s="440"/>
      <c r="C59" s="440"/>
      <c r="D59" s="440"/>
      <c r="E59" s="75" t="s">
        <v>56</v>
      </c>
      <c r="F59" s="150">
        <v>417</v>
      </c>
      <c r="G59" s="81">
        <v>180</v>
      </c>
      <c r="H59" s="81">
        <v>180</v>
      </c>
      <c r="I59" s="81">
        <v>180</v>
      </c>
      <c r="J59" s="81">
        <v>180</v>
      </c>
      <c r="K59" s="81">
        <v>180</v>
      </c>
      <c r="L59" s="81">
        <v>180</v>
      </c>
      <c r="M59" s="164"/>
      <c r="N59" s="164"/>
      <c r="O59" s="164"/>
      <c r="P59" s="164"/>
    </row>
    <row r="60" spans="1:16" ht="15" customHeight="1" x14ac:dyDescent="0.25">
      <c r="A60" s="377"/>
      <c r="B60" s="429"/>
      <c r="C60" s="429"/>
      <c r="D60" s="429"/>
      <c r="E60" s="75" t="s">
        <v>38</v>
      </c>
      <c r="F60" s="150">
        <v>425</v>
      </c>
      <c r="G60" s="81">
        <v>3</v>
      </c>
      <c r="H60" s="81">
        <v>3</v>
      </c>
      <c r="I60" s="81">
        <v>3</v>
      </c>
      <c r="J60" s="81">
        <v>3</v>
      </c>
      <c r="K60" s="81">
        <v>3</v>
      </c>
      <c r="L60" s="81">
        <v>3</v>
      </c>
      <c r="M60" s="164"/>
      <c r="N60" s="164"/>
      <c r="O60" s="164"/>
      <c r="P60" s="164"/>
    </row>
    <row r="61" spans="1:16" ht="15" customHeight="1" x14ac:dyDescent="0.25">
      <c r="A61" s="88" t="s">
        <v>67</v>
      </c>
      <c r="B61" s="89">
        <v>120</v>
      </c>
      <c r="C61" s="89">
        <v>120</v>
      </c>
      <c r="D61" s="89">
        <v>120</v>
      </c>
      <c r="E61" s="75" t="s">
        <v>51</v>
      </c>
      <c r="F61" s="150">
        <v>751</v>
      </c>
      <c r="G61" s="81">
        <v>150</v>
      </c>
      <c r="H61" s="81">
        <v>150</v>
      </c>
      <c r="I61" s="81">
        <v>150</v>
      </c>
      <c r="J61" s="81">
        <v>120</v>
      </c>
      <c r="K61" s="81">
        <v>120</v>
      </c>
      <c r="L61" s="81">
        <v>120</v>
      </c>
      <c r="M61" s="164"/>
      <c r="N61" s="164"/>
      <c r="O61" s="164"/>
      <c r="P61" s="164"/>
    </row>
    <row r="62" spans="1:16" ht="30" x14ac:dyDescent="0.25">
      <c r="A62" s="90" t="s">
        <v>110</v>
      </c>
      <c r="B62" s="91">
        <v>30</v>
      </c>
      <c r="C62" s="91">
        <v>50</v>
      </c>
      <c r="D62" s="91">
        <v>50</v>
      </c>
      <c r="E62" s="92" t="s">
        <v>110</v>
      </c>
      <c r="F62" s="149">
        <v>550</v>
      </c>
      <c r="G62" s="81">
        <v>30</v>
      </c>
      <c r="H62" s="81">
        <v>50</v>
      </c>
      <c r="I62" s="81">
        <v>50</v>
      </c>
      <c r="J62" s="81">
        <v>30</v>
      </c>
      <c r="K62" s="81">
        <v>50</v>
      </c>
      <c r="L62" s="81">
        <v>50</v>
      </c>
      <c r="M62" s="164"/>
      <c r="N62" s="164"/>
      <c r="O62" s="164"/>
      <c r="P62" s="164"/>
    </row>
    <row r="63" spans="1:16" ht="15.75" thickBot="1" x14ac:dyDescent="0.3">
      <c r="A63" s="505"/>
      <c r="B63" s="506"/>
      <c r="C63" s="506"/>
      <c r="D63" s="506"/>
      <c r="E63" s="506"/>
      <c r="F63" s="506"/>
      <c r="G63" s="506"/>
      <c r="H63" s="506"/>
      <c r="I63" s="506"/>
      <c r="J63" s="506"/>
      <c r="K63" s="506"/>
      <c r="L63" s="506"/>
      <c r="M63" s="164"/>
      <c r="N63" s="164"/>
      <c r="O63" s="164"/>
      <c r="P63" s="164"/>
    </row>
    <row r="64" spans="1:16" ht="17.25" customHeight="1" thickBot="1" x14ac:dyDescent="0.3">
      <c r="A64" s="477" t="s">
        <v>39</v>
      </c>
      <c r="B64" s="477"/>
      <c r="C64" s="477"/>
      <c r="D64" s="477"/>
      <c r="E64" s="477"/>
      <c r="F64" s="477"/>
      <c r="G64" s="477"/>
      <c r="H64" s="477"/>
      <c r="I64" s="477"/>
      <c r="J64" s="477"/>
      <c r="K64" s="477"/>
      <c r="L64" s="477"/>
      <c r="M64" s="164"/>
      <c r="N64" s="164"/>
      <c r="O64" s="164"/>
      <c r="P64" s="164"/>
    </row>
    <row r="65" spans="1:16" ht="21" customHeight="1" x14ac:dyDescent="0.25">
      <c r="A65" s="467" t="s">
        <v>124</v>
      </c>
      <c r="B65" s="434">
        <v>70</v>
      </c>
      <c r="C65" s="434">
        <v>90</v>
      </c>
      <c r="D65" s="434">
        <v>100</v>
      </c>
      <c r="E65" s="73" t="s">
        <v>63</v>
      </c>
      <c r="F65" s="110">
        <v>2850</v>
      </c>
      <c r="G65" s="111">
        <v>80</v>
      </c>
      <c r="H65" s="112">
        <v>98</v>
      </c>
      <c r="I65" s="111">
        <v>105</v>
      </c>
      <c r="J65" s="111">
        <v>74</v>
      </c>
      <c r="K65" s="111">
        <v>75</v>
      </c>
      <c r="L65" s="111">
        <v>98</v>
      </c>
      <c r="M65" s="164"/>
      <c r="N65" s="164"/>
      <c r="O65" s="164"/>
      <c r="P65" s="164"/>
    </row>
    <row r="66" spans="1:16" x14ac:dyDescent="0.25">
      <c r="A66" s="377"/>
      <c r="B66" s="435"/>
      <c r="C66" s="435"/>
      <c r="D66" s="435"/>
      <c r="E66" s="92" t="s">
        <v>41</v>
      </c>
      <c r="F66" s="77">
        <v>204</v>
      </c>
      <c r="G66" s="91">
        <v>6</v>
      </c>
      <c r="H66" s="87">
        <v>10</v>
      </c>
      <c r="I66" s="91">
        <v>10</v>
      </c>
      <c r="J66" s="91">
        <v>5</v>
      </c>
      <c r="K66" s="91">
        <v>8</v>
      </c>
      <c r="L66" s="91">
        <v>10</v>
      </c>
      <c r="M66" s="164"/>
      <c r="N66" s="164"/>
      <c r="O66" s="164"/>
      <c r="P66" s="164"/>
    </row>
    <row r="67" spans="1:16" ht="15.75" customHeight="1" x14ac:dyDescent="0.25">
      <c r="A67" s="377"/>
      <c r="B67" s="435"/>
      <c r="C67" s="435"/>
      <c r="D67" s="435"/>
      <c r="E67" s="74" t="s">
        <v>64</v>
      </c>
      <c r="F67" s="77">
        <v>750</v>
      </c>
      <c r="G67" s="91">
        <v>13</v>
      </c>
      <c r="H67" s="87">
        <v>15</v>
      </c>
      <c r="I67" s="91">
        <v>20</v>
      </c>
      <c r="J67" s="91">
        <v>13</v>
      </c>
      <c r="K67" s="91">
        <v>15</v>
      </c>
      <c r="L67" s="91">
        <v>20</v>
      </c>
      <c r="M67" s="164"/>
      <c r="N67" s="164"/>
      <c r="O67" s="164"/>
      <c r="P67" s="164"/>
    </row>
    <row r="68" spans="1:16" x14ac:dyDescent="0.25">
      <c r="A68" s="377"/>
      <c r="B68" s="435"/>
      <c r="C68" s="435"/>
      <c r="D68" s="435"/>
      <c r="E68" s="74" t="s">
        <v>97</v>
      </c>
      <c r="F68" s="77">
        <v>517</v>
      </c>
      <c r="G68" s="91">
        <v>5</v>
      </c>
      <c r="H68" s="87">
        <v>5</v>
      </c>
      <c r="I68" s="91">
        <v>7</v>
      </c>
      <c r="J68" s="91">
        <v>5</v>
      </c>
      <c r="K68" s="87">
        <v>5</v>
      </c>
      <c r="L68" s="91">
        <v>7</v>
      </c>
      <c r="M68" s="164"/>
      <c r="N68" s="164"/>
      <c r="O68" s="164"/>
      <c r="P68" s="164"/>
    </row>
    <row r="69" spans="1:16" ht="15.75" x14ac:dyDescent="0.25">
      <c r="A69" s="377"/>
      <c r="B69" s="435"/>
      <c r="C69" s="435"/>
      <c r="D69" s="435"/>
      <c r="E69" s="75" t="s">
        <v>28</v>
      </c>
      <c r="F69" s="150">
        <v>80</v>
      </c>
      <c r="G69" s="83">
        <v>0.1</v>
      </c>
      <c r="H69" s="87">
        <v>0.1</v>
      </c>
      <c r="I69" s="83">
        <v>0.1</v>
      </c>
      <c r="J69" s="83">
        <v>0.1</v>
      </c>
      <c r="K69" s="87">
        <v>0.1</v>
      </c>
      <c r="L69" s="83">
        <v>0.1</v>
      </c>
      <c r="M69" s="164"/>
      <c r="N69" s="164"/>
      <c r="O69" s="164"/>
      <c r="P69" s="164"/>
    </row>
    <row r="70" spans="1:16" x14ac:dyDescent="0.25">
      <c r="A70" s="377"/>
      <c r="B70" s="436"/>
      <c r="C70" s="436"/>
      <c r="D70" s="436"/>
      <c r="E70" s="74" t="s">
        <v>12</v>
      </c>
      <c r="F70" s="150">
        <v>791</v>
      </c>
      <c r="G70" s="81">
        <v>1</v>
      </c>
      <c r="H70" s="87">
        <v>3</v>
      </c>
      <c r="I70" s="81">
        <v>1</v>
      </c>
      <c r="J70" s="81">
        <v>1</v>
      </c>
      <c r="K70" s="87">
        <v>3</v>
      </c>
      <c r="L70" s="81">
        <v>1</v>
      </c>
      <c r="M70" s="164"/>
      <c r="N70" s="164"/>
      <c r="O70" s="164"/>
      <c r="P70" s="164"/>
    </row>
    <row r="71" spans="1:16" ht="15.75" customHeight="1" x14ac:dyDescent="0.25">
      <c r="A71" s="377" t="s">
        <v>74</v>
      </c>
      <c r="B71" s="438">
        <v>20</v>
      </c>
      <c r="C71" s="438">
        <v>20</v>
      </c>
      <c r="D71" s="438">
        <v>20</v>
      </c>
      <c r="E71" s="75" t="s">
        <v>71</v>
      </c>
      <c r="F71" s="150">
        <v>417</v>
      </c>
      <c r="G71" s="82">
        <v>10</v>
      </c>
      <c r="H71" s="82">
        <v>10</v>
      </c>
      <c r="I71" s="82">
        <v>10</v>
      </c>
      <c r="J71" s="82">
        <v>10</v>
      </c>
      <c r="K71" s="82">
        <v>10</v>
      </c>
      <c r="L71" s="82">
        <v>10</v>
      </c>
      <c r="M71" s="164"/>
      <c r="N71" s="164"/>
      <c r="O71" s="164"/>
      <c r="P71" s="164"/>
    </row>
    <row r="72" spans="1:16" ht="15.75" customHeight="1" x14ac:dyDescent="0.25">
      <c r="A72" s="377"/>
      <c r="B72" s="438"/>
      <c r="C72" s="438"/>
      <c r="D72" s="438"/>
      <c r="E72" s="75" t="s">
        <v>75</v>
      </c>
      <c r="F72" s="150">
        <v>222</v>
      </c>
      <c r="G72" s="82">
        <v>3</v>
      </c>
      <c r="H72" s="82">
        <v>3</v>
      </c>
      <c r="I72" s="82">
        <v>3</v>
      </c>
      <c r="J72" s="82">
        <v>3</v>
      </c>
      <c r="K72" s="82">
        <v>3</v>
      </c>
      <c r="L72" s="82">
        <v>3</v>
      </c>
      <c r="M72" s="164"/>
      <c r="N72" s="164"/>
      <c r="O72" s="164"/>
      <c r="P72" s="164"/>
    </row>
    <row r="73" spans="1:16" ht="15.75" customHeight="1" x14ac:dyDescent="0.25">
      <c r="A73" s="377"/>
      <c r="B73" s="438"/>
      <c r="C73" s="438"/>
      <c r="D73" s="438"/>
      <c r="E73" s="75" t="s">
        <v>14</v>
      </c>
      <c r="F73" s="150">
        <v>4560</v>
      </c>
      <c r="G73" s="82">
        <v>3</v>
      </c>
      <c r="H73" s="82">
        <v>3</v>
      </c>
      <c r="I73" s="82">
        <v>3</v>
      </c>
      <c r="J73" s="82">
        <v>3</v>
      </c>
      <c r="K73" s="82">
        <v>3</v>
      </c>
      <c r="L73" s="82">
        <v>3</v>
      </c>
      <c r="M73" s="164"/>
      <c r="N73" s="164"/>
      <c r="O73" s="164"/>
      <c r="P73" s="164"/>
    </row>
    <row r="74" spans="1:16" ht="15.75" customHeight="1" x14ac:dyDescent="0.25">
      <c r="A74" s="377"/>
      <c r="B74" s="438"/>
      <c r="C74" s="438"/>
      <c r="D74" s="438"/>
      <c r="E74" s="75" t="s">
        <v>78</v>
      </c>
      <c r="F74" s="150">
        <v>2000</v>
      </c>
      <c r="G74" s="82">
        <v>3</v>
      </c>
      <c r="H74" s="82">
        <v>3</v>
      </c>
      <c r="I74" s="82">
        <v>3</v>
      </c>
      <c r="J74" s="82">
        <v>3</v>
      </c>
      <c r="K74" s="82">
        <v>3</v>
      </c>
      <c r="L74" s="82">
        <v>3</v>
      </c>
      <c r="M74" s="164"/>
      <c r="N74" s="164"/>
      <c r="O74" s="164"/>
      <c r="P74" s="164"/>
    </row>
    <row r="75" spans="1:16" ht="15.75" customHeight="1" x14ac:dyDescent="0.25">
      <c r="A75" s="377" t="s">
        <v>73</v>
      </c>
      <c r="B75" s="438">
        <v>130</v>
      </c>
      <c r="C75" s="438">
        <v>150</v>
      </c>
      <c r="D75" s="438">
        <v>180</v>
      </c>
      <c r="E75" s="75" t="s">
        <v>72</v>
      </c>
      <c r="F75" s="150">
        <v>276</v>
      </c>
      <c r="G75" s="82">
        <v>140</v>
      </c>
      <c r="H75" s="82">
        <v>144</v>
      </c>
      <c r="I75" s="82">
        <v>150</v>
      </c>
      <c r="J75" s="82">
        <v>93</v>
      </c>
      <c r="K75" s="87">
        <v>108</v>
      </c>
      <c r="L75" s="87">
        <v>111</v>
      </c>
      <c r="M75" s="164"/>
      <c r="N75" s="164"/>
      <c r="O75" s="164"/>
      <c r="P75" s="164"/>
    </row>
    <row r="76" spans="1:16" ht="15.75" customHeight="1" x14ac:dyDescent="0.25">
      <c r="A76" s="377"/>
      <c r="B76" s="438"/>
      <c r="C76" s="438"/>
      <c r="D76" s="438"/>
      <c r="E76" s="75" t="s">
        <v>35</v>
      </c>
      <c r="F76" s="150">
        <v>219</v>
      </c>
      <c r="G76" s="82">
        <v>55</v>
      </c>
      <c r="H76" s="82">
        <v>75</v>
      </c>
      <c r="I76" s="82">
        <v>90</v>
      </c>
      <c r="J76" s="82">
        <v>48</v>
      </c>
      <c r="K76" s="87">
        <v>57</v>
      </c>
      <c r="L76" s="87">
        <v>63</v>
      </c>
      <c r="M76" s="164"/>
      <c r="N76" s="164"/>
      <c r="O76" s="164"/>
      <c r="P76" s="164"/>
    </row>
    <row r="77" spans="1:16" x14ac:dyDescent="0.25">
      <c r="A77" s="377"/>
      <c r="B77" s="438"/>
      <c r="C77" s="438"/>
      <c r="D77" s="438"/>
      <c r="E77" s="74" t="s">
        <v>71</v>
      </c>
      <c r="F77" s="150">
        <v>417</v>
      </c>
      <c r="G77" s="81">
        <v>40</v>
      </c>
      <c r="H77" s="81">
        <v>15</v>
      </c>
      <c r="I77" s="81">
        <v>25</v>
      </c>
      <c r="J77" s="81">
        <v>40</v>
      </c>
      <c r="K77" s="87">
        <v>15</v>
      </c>
      <c r="L77" s="87">
        <v>25</v>
      </c>
      <c r="M77" s="164"/>
      <c r="N77" s="164"/>
      <c r="O77" s="164"/>
      <c r="P77" s="164"/>
    </row>
    <row r="78" spans="1:16" x14ac:dyDescent="0.25">
      <c r="A78" s="377"/>
      <c r="B78" s="438"/>
      <c r="C78" s="438"/>
      <c r="D78" s="438"/>
      <c r="E78" s="74" t="s">
        <v>14</v>
      </c>
      <c r="F78" s="150">
        <v>4560</v>
      </c>
      <c r="G78" s="81">
        <v>8</v>
      </c>
      <c r="H78" s="81">
        <v>8</v>
      </c>
      <c r="I78" s="81">
        <v>8</v>
      </c>
      <c r="J78" s="81">
        <v>8</v>
      </c>
      <c r="K78" s="87">
        <v>8</v>
      </c>
      <c r="L78" s="87">
        <v>8</v>
      </c>
      <c r="M78" s="164"/>
      <c r="N78" s="164"/>
      <c r="O78" s="164"/>
      <c r="P78" s="164"/>
    </row>
    <row r="79" spans="1:16" ht="15.75" x14ac:dyDescent="0.25">
      <c r="A79" s="377"/>
      <c r="B79" s="438"/>
      <c r="C79" s="438"/>
      <c r="D79" s="438"/>
      <c r="E79" s="75" t="s">
        <v>28</v>
      </c>
      <c r="F79" s="150">
        <v>80</v>
      </c>
      <c r="G79" s="83">
        <v>0.2</v>
      </c>
      <c r="H79" s="83">
        <v>0.2</v>
      </c>
      <c r="I79" s="83">
        <v>0.3</v>
      </c>
      <c r="J79" s="83">
        <v>0.2</v>
      </c>
      <c r="K79" s="113">
        <v>0.3</v>
      </c>
      <c r="L79" s="113">
        <v>0.3</v>
      </c>
      <c r="M79" s="164"/>
      <c r="N79" s="164"/>
      <c r="O79" s="164"/>
      <c r="P79" s="164"/>
    </row>
    <row r="80" spans="1:16" ht="31.5" x14ac:dyDescent="0.25">
      <c r="A80" s="114" t="s">
        <v>125</v>
      </c>
      <c r="B80" s="155">
        <v>20</v>
      </c>
      <c r="C80" s="155">
        <v>25</v>
      </c>
      <c r="D80" s="155">
        <v>30</v>
      </c>
      <c r="E80" s="56" t="s">
        <v>160</v>
      </c>
      <c r="F80" s="150">
        <v>1000</v>
      </c>
      <c r="G80" s="83">
        <v>22</v>
      </c>
      <c r="H80" s="83">
        <v>27</v>
      </c>
      <c r="I80" s="83">
        <v>32</v>
      </c>
      <c r="J80" s="83">
        <v>20</v>
      </c>
      <c r="K80" s="116">
        <v>25</v>
      </c>
      <c r="L80" s="116">
        <v>30</v>
      </c>
      <c r="M80" s="164"/>
      <c r="N80" s="164"/>
      <c r="O80" s="164"/>
      <c r="P80" s="164"/>
    </row>
    <row r="81" spans="1:16" ht="15.75" x14ac:dyDescent="0.25">
      <c r="A81" s="406" t="s">
        <v>98</v>
      </c>
      <c r="B81" s="453">
        <v>200</v>
      </c>
      <c r="C81" s="453">
        <v>200</v>
      </c>
      <c r="D81" s="453">
        <v>200</v>
      </c>
      <c r="E81" s="75" t="s">
        <v>42</v>
      </c>
      <c r="F81" s="150">
        <v>1488</v>
      </c>
      <c r="G81" s="81">
        <v>20</v>
      </c>
      <c r="H81" s="81">
        <v>20</v>
      </c>
      <c r="I81" s="81">
        <v>20</v>
      </c>
      <c r="J81" s="81">
        <v>20</v>
      </c>
      <c r="K81" s="81">
        <v>20</v>
      </c>
      <c r="L81" s="81">
        <v>20</v>
      </c>
      <c r="M81" s="164"/>
      <c r="N81" s="164"/>
      <c r="O81" s="164"/>
      <c r="P81" s="164"/>
    </row>
    <row r="82" spans="1:16" ht="15.75" x14ac:dyDescent="0.25">
      <c r="A82" s="407"/>
      <c r="B82" s="439"/>
      <c r="C82" s="439"/>
      <c r="D82" s="439"/>
      <c r="E82" s="75" t="s">
        <v>38</v>
      </c>
      <c r="F82" s="150">
        <v>425</v>
      </c>
      <c r="G82" s="81">
        <v>8</v>
      </c>
      <c r="H82" s="81">
        <v>8</v>
      </c>
      <c r="I82" s="81">
        <v>8</v>
      </c>
      <c r="J82" s="81">
        <v>8</v>
      </c>
      <c r="K82" s="81">
        <v>8</v>
      </c>
      <c r="L82" s="81">
        <v>8</v>
      </c>
      <c r="M82" s="164"/>
      <c r="N82" s="164"/>
      <c r="O82" s="164"/>
      <c r="P82" s="164"/>
    </row>
    <row r="83" spans="1:16" ht="30" x14ac:dyDescent="0.25">
      <c r="A83" s="90" t="s">
        <v>110</v>
      </c>
      <c r="B83" s="91">
        <v>30</v>
      </c>
      <c r="C83" s="91">
        <v>50</v>
      </c>
      <c r="D83" s="91">
        <v>50</v>
      </c>
      <c r="E83" s="92" t="s">
        <v>110</v>
      </c>
      <c r="F83" s="149">
        <v>550</v>
      </c>
      <c r="G83" s="81">
        <v>30</v>
      </c>
      <c r="H83" s="81">
        <v>50</v>
      </c>
      <c r="I83" s="81">
        <v>50</v>
      </c>
      <c r="J83" s="81">
        <v>30</v>
      </c>
      <c r="K83" s="81">
        <v>50</v>
      </c>
      <c r="L83" s="81">
        <v>50</v>
      </c>
      <c r="M83" s="164"/>
      <c r="N83" s="164"/>
      <c r="O83" s="164"/>
      <c r="P83" s="164"/>
    </row>
    <row r="84" spans="1:16" ht="15.75" thickBot="1" x14ac:dyDescent="0.3">
      <c r="A84" s="130"/>
      <c r="B84" s="131"/>
      <c r="C84" s="131"/>
      <c r="D84" s="131"/>
      <c r="E84" s="131"/>
      <c r="F84" s="131"/>
      <c r="G84" s="131"/>
      <c r="H84" s="131"/>
      <c r="I84" s="131"/>
      <c r="J84" s="131"/>
      <c r="K84" s="131"/>
      <c r="L84" s="131"/>
      <c r="M84" s="164"/>
      <c r="N84" s="164"/>
      <c r="O84" s="164"/>
      <c r="P84" s="164"/>
    </row>
    <row r="85" spans="1:16" x14ac:dyDescent="0.25">
      <c r="A85" s="477" t="s">
        <v>45</v>
      </c>
      <c r="B85" s="477"/>
      <c r="C85" s="477"/>
      <c r="D85" s="477"/>
      <c r="E85" s="477"/>
      <c r="F85" s="477"/>
      <c r="G85" s="477"/>
      <c r="H85" s="477"/>
      <c r="I85" s="477"/>
      <c r="J85" s="477"/>
      <c r="K85" s="477"/>
      <c r="L85" s="477"/>
      <c r="M85" s="164"/>
      <c r="N85" s="164"/>
      <c r="O85" s="164"/>
      <c r="P85" s="164"/>
    </row>
    <row r="86" spans="1:16" ht="15" customHeight="1" x14ac:dyDescent="0.25">
      <c r="A86" s="457" t="s">
        <v>115</v>
      </c>
      <c r="B86" s="409" t="s">
        <v>46</v>
      </c>
      <c r="C86" s="409" t="s">
        <v>48</v>
      </c>
      <c r="D86" s="409" t="s">
        <v>113</v>
      </c>
      <c r="E86" s="108" t="s">
        <v>155</v>
      </c>
      <c r="F86" s="150">
        <v>5000</v>
      </c>
      <c r="G86" s="81">
        <v>50</v>
      </c>
      <c r="H86" s="81">
        <v>65</v>
      </c>
      <c r="I86" s="81">
        <v>80</v>
      </c>
      <c r="J86" s="81">
        <v>47</v>
      </c>
      <c r="K86" s="81">
        <v>58</v>
      </c>
      <c r="L86" s="81">
        <v>69</v>
      </c>
      <c r="M86" s="164"/>
      <c r="N86" s="164"/>
      <c r="O86" s="164"/>
      <c r="P86" s="164"/>
    </row>
    <row r="87" spans="1:16" ht="15" customHeight="1" x14ac:dyDescent="0.25">
      <c r="A87" s="457"/>
      <c r="B87" s="409"/>
      <c r="C87" s="409"/>
      <c r="D87" s="409"/>
      <c r="E87" s="108" t="s">
        <v>84</v>
      </c>
      <c r="F87" s="150">
        <v>409</v>
      </c>
      <c r="G87" s="81">
        <v>40</v>
      </c>
      <c r="H87" s="81">
        <v>50</v>
      </c>
      <c r="I87" s="81">
        <v>60</v>
      </c>
      <c r="J87" s="81">
        <v>32</v>
      </c>
      <c r="K87" s="81">
        <v>40</v>
      </c>
      <c r="L87" s="81">
        <v>48</v>
      </c>
      <c r="M87" s="164"/>
      <c r="N87" s="164"/>
      <c r="O87" s="164"/>
      <c r="P87" s="164"/>
    </row>
    <row r="88" spans="1:16" ht="15" customHeight="1" x14ac:dyDescent="0.25">
      <c r="A88" s="457"/>
      <c r="B88" s="409"/>
      <c r="C88" s="409"/>
      <c r="D88" s="409"/>
      <c r="E88" s="74" t="s">
        <v>60</v>
      </c>
      <c r="F88" s="150">
        <v>212</v>
      </c>
      <c r="G88" s="81">
        <v>20</v>
      </c>
      <c r="H88" s="81">
        <v>25</v>
      </c>
      <c r="I88" s="81">
        <v>30</v>
      </c>
      <c r="J88" s="81">
        <v>16</v>
      </c>
      <c r="K88" s="81">
        <v>20</v>
      </c>
      <c r="L88" s="81">
        <v>24</v>
      </c>
      <c r="M88" s="164"/>
      <c r="N88" s="164"/>
      <c r="O88" s="164"/>
      <c r="P88" s="164"/>
    </row>
    <row r="89" spans="1:16" ht="15" customHeight="1" x14ac:dyDescent="0.25">
      <c r="A89" s="457"/>
      <c r="B89" s="409"/>
      <c r="C89" s="409"/>
      <c r="D89" s="409"/>
      <c r="E89" s="74" t="s">
        <v>40</v>
      </c>
      <c r="F89" s="150">
        <v>276</v>
      </c>
      <c r="G89" s="81">
        <v>21</v>
      </c>
      <c r="H89" s="81">
        <v>26</v>
      </c>
      <c r="I89" s="81">
        <v>32</v>
      </c>
      <c r="J89" s="81">
        <v>16</v>
      </c>
      <c r="K89" s="81">
        <v>20</v>
      </c>
      <c r="L89" s="81">
        <v>24</v>
      </c>
      <c r="M89" s="164"/>
      <c r="N89" s="164"/>
      <c r="O89" s="164"/>
      <c r="P89" s="164"/>
    </row>
    <row r="90" spans="1:16" ht="15" customHeight="1" x14ac:dyDescent="0.25">
      <c r="A90" s="457"/>
      <c r="B90" s="409"/>
      <c r="C90" s="409"/>
      <c r="D90" s="409"/>
      <c r="E90" s="74" t="s">
        <v>10</v>
      </c>
      <c r="F90" s="150">
        <v>219</v>
      </c>
      <c r="G90" s="81">
        <v>10</v>
      </c>
      <c r="H90" s="81">
        <v>12</v>
      </c>
      <c r="I90" s="81">
        <v>15</v>
      </c>
      <c r="J90" s="81">
        <v>8</v>
      </c>
      <c r="K90" s="81">
        <v>10</v>
      </c>
      <c r="L90" s="81">
        <v>12</v>
      </c>
      <c r="M90" s="164"/>
      <c r="N90" s="164"/>
      <c r="O90" s="164"/>
      <c r="P90" s="164"/>
    </row>
    <row r="91" spans="1:16" ht="15" customHeight="1" x14ac:dyDescent="0.25">
      <c r="A91" s="457"/>
      <c r="B91" s="409"/>
      <c r="C91" s="409"/>
      <c r="D91" s="409"/>
      <c r="E91" s="74" t="s">
        <v>11</v>
      </c>
      <c r="F91" s="150">
        <v>204</v>
      </c>
      <c r="G91" s="81">
        <v>9</v>
      </c>
      <c r="H91" s="81">
        <v>12</v>
      </c>
      <c r="I91" s="81">
        <v>14</v>
      </c>
      <c r="J91" s="81">
        <v>8</v>
      </c>
      <c r="K91" s="81">
        <v>10</v>
      </c>
      <c r="L91" s="81">
        <v>12</v>
      </c>
      <c r="M91" s="164"/>
      <c r="N91" s="164"/>
      <c r="O91" s="164"/>
      <c r="P91" s="164"/>
    </row>
    <row r="92" spans="1:16" ht="15" customHeight="1" x14ac:dyDescent="0.25">
      <c r="A92" s="457"/>
      <c r="B92" s="409"/>
      <c r="C92" s="409"/>
      <c r="D92" s="409"/>
      <c r="E92" s="115" t="s">
        <v>58</v>
      </c>
      <c r="F92" s="150">
        <v>1345</v>
      </c>
      <c r="G92" s="81">
        <v>6</v>
      </c>
      <c r="H92" s="81">
        <v>7</v>
      </c>
      <c r="I92" s="81">
        <v>8</v>
      </c>
      <c r="J92" s="81">
        <v>6</v>
      </c>
      <c r="K92" s="81">
        <v>7</v>
      </c>
      <c r="L92" s="81">
        <v>8</v>
      </c>
      <c r="M92" s="164"/>
      <c r="N92" s="164"/>
      <c r="O92" s="164"/>
      <c r="P92" s="164"/>
    </row>
    <row r="93" spans="1:16" x14ac:dyDescent="0.25">
      <c r="A93" s="457"/>
      <c r="B93" s="409"/>
      <c r="C93" s="409"/>
      <c r="D93" s="409"/>
      <c r="E93" s="74" t="s">
        <v>12</v>
      </c>
      <c r="F93" s="150">
        <v>791</v>
      </c>
      <c r="G93" s="81">
        <v>3</v>
      </c>
      <c r="H93" s="81">
        <v>4</v>
      </c>
      <c r="I93" s="81">
        <v>5</v>
      </c>
      <c r="J93" s="81">
        <v>5</v>
      </c>
      <c r="K93" s="81">
        <v>5</v>
      </c>
      <c r="L93" s="81">
        <v>7</v>
      </c>
      <c r="M93" s="164"/>
      <c r="N93" s="164"/>
      <c r="O93" s="164"/>
      <c r="P93" s="164"/>
    </row>
    <row r="94" spans="1:16" ht="15.75" x14ac:dyDescent="0.25">
      <c r="A94" s="457"/>
      <c r="B94" s="409"/>
      <c r="C94" s="409"/>
      <c r="D94" s="409"/>
      <c r="E94" s="75" t="s">
        <v>28</v>
      </c>
      <c r="F94" s="150">
        <v>80</v>
      </c>
      <c r="G94" s="83">
        <v>0.2</v>
      </c>
      <c r="H94" s="83">
        <v>0.2</v>
      </c>
      <c r="I94" s="83">
        <v>0.3</v>
      </c>
      <c r="J94" s="83">
        <v>0.2</v>
      </c>
      <c r="K94" s="83">
        <v>0.2</v>
      </c>
      <c r="L94" s="83">
        <v>0.3</v>
      </c>
      <c r="M94" s="164"/>
      <c r="N94" s="164"/>
      <c r="O94" s="164"/>
      <c r="P94" s="164"/>
    </row>
    <row r="95" spans="1:16" ht="30" x14ac:dyDescent="0.25">
      <c r="A95" s="377" t="s">
        <v>126</v>
      </c>
      <c r="B95" s="429">
        <v>50</v>
      </c>
      <c r="C95" s="429">
        <v>50</v>
      </c>
      <c r="D95" s="429">
        <v>50</v>
      </c>
      <c r="E95" s="157" t="s">
        <v>127</v>
      </c>
      <c r="F95" s="150">
        <v>412</v>
      </c>
      <c r="G95" s="81">
        <v>30</v>
      </c>
      <c r="H95" s="81">
        <v>30</v>
      </c>
      <c r="I95" s="81">
        <v>30</v>
      </c>
      <c r="J95" s="81">
        <v>30</v>
      </c>
      <c r="K95" s="81">
        <v>30</v>
      </c>
      <c r="L95" s="81">
        <v>30</v>
      </c>
      <c r="M95" s="164"/>
      <c r="N95" s="164"/>
      <c r="O95" s="164"/>
      <c r="P95" s="164"/>
    </row>
    <row r="96" spans="1:16" ht="30" x14ac:dyDescent="0.25">
      <c r="A96" s="377"/>
      <c r="B96" s="429"/>
      <c r="C96" s="429"/>
      <c r="D96" s="429"/>
      <c r="E96" s="157" t="s">
        <v>128</v>
      </c>
      <c r="F96" s="150">
        <v>412</v>
      </c>
      <c r="G96" s="81">
        <v>2</v>
      </c>
      <c r="H96" s="81">
        <v>2</v>
      </c>
      <c r="I96" s="81">
        <v>2</v>
      </c>
      <c r="J96" s="81">
        <v>2</v>
      </c>
      <c r="K96" s="81">
        <v>2</v>
      </c>
      <c r="L96" s="81">
        <v>2</v>
      </c>
      <c r="M96" s="164"/>
      <c r="N96" s="164"/>
      <c r="O96" s="164"/>
      <c r="P96" s="164"/>
    </row>
    <row r="97" spans="1:16" x14ac:dyDescent="0.25">
      <c r="A97" s="377"/>
      <c r="B97" s="429"/>
      <c r="C97" s="429"/>
      <c r="D97" s="429"/>
      <c r="E97" s="157" t="s">
        <v>38</v>
      </c>
      <c r="F97" s="150">
        <v>425</v>
      </c>
      <c r="G97" s="81">
        <v>4</v>
      </c>
      <c r="H97" s="81">
        <v>4</v>
      </c>
      <c r="I97" s="81">
        <v>4</v>
      </c>
      <c r="J97" s="81">
        <v>4</v>
      </c>
      <c r="K97" s="81">
        <v>4</v>
      </c>
      <c r="L97" s="81">
        <v>4</v>
      </c>
      <c r="M97" s="164"/>
      <c r="N97" s="164"/>
      <c r="O97" s="164"/>
      <c r="P97" s="164"/>
    </row>
    <row r="98" spans="1:16" x14ac:dyDescent="0.25">
      <c r="A98" s="377"/>
      <c r="B98" s="429"/>
      <c r="C98" s="429"/>
      <c r="D98" s="429"/>
      <c r="E98" s="157" t="s">
        <v>129</v>
      </c>
      <c r="F98" s="150">
        <v>4560</v>
      </c>
      <c r="G98" s="81">
        <v>1</v>
      </c>
      <c r="H98" s="81">
        <v>1</v>
      </c>
      <c r="I98" s="81">
        <v>1</v>
      </c>
      <c r="J98" s="81">
        <v>1</v>
      </c>
      <c r="K98" s="81">
        <v>1</v>
      </c>
      <c r="L98" s="81">
        <v>1</v>
      </c>
      <c r="M98" s="164"/>
      <c r="N98" s="164"/>
      <c r="O98" s="164"/>
      <c r="P98" s="164"/>
    </row>
    <row r="99" spans="1:16" x14ac:dyDescent="0.25">
      <c r="A99" s="377"/>
      <c r="B99" s="429"/>
      <c r="C99" s="429"/>
      <c r="D99" s="429"/>
      <c r="E99" s="157" t="s">
        <v>133</v>
      </c>
      <c r="F99" s="150">
        <v>517</v>
      </c>
      <c r="G99" s="81">
        <v>5</v>
      </c>
      <c r="H99" s="81">
        <v>5</v>
      </c>
      <c r="I99" s="81">
        <v>5</v>
      </c>
      <c r="J99" s="81">
        <v>5</v>
      </c>
      <c r="K99" s="81">
        <v>5</v>
      </c>
      <c r="L99" s="81">
        <v>5</v>
      </c>
      <c r="M99" s="164"/>
      <c r="N99" s="164"/>
      <c r="O99" s="164"/>
      <c r="P99" s="164"/>
    </row>
    <row r="100" spans="1:16" x14ac:dyDescent="0.25">
      <c r="A100" s="377"/>
      <c r="B100" s="429"/>
      <c r="C100" s="429"/>
      <c r="D100" s="429"/>
      <c r="E100" s="157" t="s">
        <v>61</v>
      </c>
      <c r="F100" s="150">
        <v>417</v>
      </c>
      <c r="G100" s="81">
        <v>9</v>
      </c>
      <c r="H100" s="81">
        <v>9</v>
      </c>
      <c r="I100" s="81">
        <v>9</v>
      </c>
      <c r="J100" s="81">
        <v>9</v>
      </c>
      <c r="K100" s="81">
        <v>9</v>
      </c>
      <c r="L100" s="81">
        <v>9</v>
      </c>
      <c r="M100" s="164"/>
      <c r="N100" s="164"/>
      <c r="O100" s="164"/>
      <c r="P100" s="164"/>
    </row>
    <row r="101" spans="1:16" x14ac:dyDescent="0.25">
      <c r="A101" s="377"/>
      <c r="B101" s="429"/>
      <c r="C101" s="429"/>
      <c r="D101" s="429"/>
      <c r="E101" s="157" t="s">
        <v>121</v>
      </c>
      <c r="F101" s="109">
        <v>5538</v>
      </c>
      <c r="G101" s="81">
        <v>13</v>
      </c>
      <c r="H101" s="81">
        <v>13</v>
      </c>
      <c r="I101" s="81">
        <v>13</v>
      </c>
      <c r="J101" s="81">
        <v>13</v>
      </c>
      <c r="K101" s="81">
        <v>13</v>
      </c>
      <c r="L101" s="81">
        <v>13</v>
      </c>
      <c r="M101" s="164"/>
      <c r="N101" s="164"/>
      <c r="O101" s="164"/>
      <c r="P101" s="164"/>
    </row>
    <row r="102" spans="1:16" x14ac:dyDescent="0.25">
      <c r="A102" s="377"/>
      <c r="B102" s="429"/>
      <c r="C102" s="429"/>
      <c r="D102" s="429"/>
      <c r="E102" s="157" t="s">
        <v>130</v>
      </c>
      <c r="F102" s="150">
        <v>5895</v>
      </c>
      <c r="G102" s="81">
        <v>1</v>
      </c>
      <c r="H102" s="81">
        <v>1</v>
      </c>
      <c r="I102" s="81">
        <v>1</v>
      </c>
      <c r="J102" s="81">
        <v>1E-3</v>
      </c>
      <c r="K102" s="81">
        <v>1</v>
      </c>
      <c r="L102" s="81">
        <v>1</v>
      </c>
      <c r="M102" s="164"/>
      <c r="N102" s="164"/>
      <c r="O102" s="164"/>
      <c r="P102" s="164"/>
    </row>
    <row r="103" spans="1:16" x14ac:dyDescent="0.25">
      <c r="A103" s="377"/>
      <c r="B103" s="429"/>
      <c r="C103" s="429"/>
      <c r="D103" s="429"/>
      <c r="E103" s="157" t="s">
        <v>131</v>
      </c>
      <c r="F103" s="150">
        <v>80</v>
      </c>
      <c r="G103" s="83">
        <v>0.2</v>
      </c>
      <c r="H103" s="83">
        <v>0.2</v>
      </c>
      <c r="I103" s="83">
        <v>0.2</v>
      </c>
      <c r="J103" s="83">
        <v>0.2</v>
      </c>
      <c r="K103" s="83">
        <v>0.2</v>
      </c>
      <c r="L103" s="83">
        <v>0.2</v>
      </c>
      <c r="M103" s="164"/>
      <c r="N103" s="164"/>
      <c r="O103" s="164"/>
      <c r="P103" s="164"/>
    </row>
    <row r="104" spans="1:16" x14ac:dyDescent="0.25">
      <c r="A104" s="377"/>
      <c r="B104" s="429"/>
      <c r="C104" s="429"/>
      <c r="D104" s="429"/>
      <c r="E104" s="157" t="s">
        <v>132</v>
      </c>
      <c r="F104" s="150">
        <v>5000</v>
      </c>
      <c r="G104" s="150">
        <v>0.03</v>
      </c>
      <c r="H104" s="150">
        <v>0.03</v>
      </c>
      <c r="I104" s="150">
        <v>0.03</v>
      </c>
      <c r="J104" s="150">
        <v>0.03</v>
      </c>
      <c r="K104" s="150">
        <v>0.03</v>
      </c>
      <c r="L104" s="150">
        <v>0.03</v>
      </c>
      <c r="M104" s="164"/>
      <c r="N104" s="164"/>
      <c r="O104" s="164"/>
      <c r="P104" s="164"/>
    </row>
    <row r="105" spans="1:16" x14ac:dyDescent="0.25">
      <c r="A105" s="377"/>
      <c r="B105" s="429"/>
      <c r="C105" s="429"/>
      <c r="D105" s="429"/>
      <c r="E105" s="157" t="s">
        <v>133</v>
      </c>
      <c r="F105" s="150">
        <v>517</v>
      </c>
      <c r="G105" s="81">
        <v>1</v>
      </c>
      <c r="H105" s="81">
        <v>1</v>
      </c>
      <c r="I105" s="81">
        <v>1</v>
      </c>
      <c r="J105" s="81">
        <v>1</v>
      </c>
      <c r="K105" s="81">
        <v>1</v>
      </c>
      <c r="L105" s="81">
        <v>1</v>
      </c>
      <c r="M105" s="164"/>
      <c r="N105" s="164"/>
      <c r="O105" s="164"/>
      <c r="P105" s="164"/>
    </row>
    <row r="106" spans="1:16" ht="15.75" x14ac:dyDescent="0.25">
      <c r="A106" s="406" t="s">
        <v>50</v>
      </c>
      <c r="B106" s="468" t="s">
        <v>46</v>
      </c>
      <c r="C106" s="468" t="s">
        <v>46</v>
      </c>
      <c r="D106" s="468" t="s">
        <v>46</v>
      </c>
      <c r="E106" s="75" t="s">
        <v>42</v>
      </c>
      <c r="F106" s="150">
        <v>1488</v>
      </c>
      <c r="G106" s="83">
        <v>10</v>
      </c>
      <c r="H106" s="83">
        <v>10</v>
      </c>
      <c r="I106" s="83">
        <v>10</v>
      </c>
      <c r="J106" s="83">
        <v>5</v>
      </c>
      <c r="K106" s="83">
        <v>5</v>
      </c>
      <c r="L106" s="83">
        <v>5</v>
      </c>
      <c r="M106" s="164"/>
      <c r="N106" s="164"/>
      <c r="O106" s="164"/>
      <c r="P106" s="164"/>
    </row>
    <row r="107" spans="1:16" ht="15.75" x14ac:dyDescent="0.25">
      <c r="A107" s="407"/>
      <c r="B107" s="415"/>
      <c r="C107" s="415"/>
      <c r="D107" s="415"/>
      <c r="E107" s="75" t="s">
        <v>51</v>
      </c>
      <c r="F107" s="150">
        <v>751</v>
      </c>
      <c r="G107" s="83">
        <v>89</v>
      </c>
      <c r="H107" s="83">
        <v>89</v>
      </c>
      <c r="I107" s="83">
        <v>89</v>
      </c>
      <c r="J107" s="83">
        <v>60</v>
      </c>
      <c r="K107" s="83">
        <v>60</v>
      </c>
      <c r="L107" s="83">
        <v>60</v>
      </c>
      <c r="M107" s="164"/>
      <c r="N107" s="164"/>
      <c r="O107" s="164"/>
      <c r="P107" s="164"/>
    </row>
    <row r="108" spans="1:16" ht="15.75" x14ac:dyDescent="0.25">
      <c r="A108" s="437"/>
      <c r="B108" s="416"/>
      <c r="C108" s="416"/>
      <c r="D108" s="416"/>
      <c r="E108" s="75" t="s">
        <v>32</v>
      </c>
      <c r="F108" s="150">
        <v>425</v>
      </c>
      <c r="G108" s="83">
        <v>3</v>
      </c>
      <c r="H108" s="83">
        <v>3</v>
      </c>
      <c r="I108" s="83">
        <v>3</v>
      </c>
      <c r="J108" s="83">
        <v>3</v>
      </c>
      <c r="K108" s="83">
        <v>3</v>
      </c>
      <c r="L108" s="83">
        <v>3</v>
      </c>
      <c r="M108" s="164"/>
      <c r="N108" s="164"/>
      <c r="O108" s="164"/>
      <c r="P108" s="164"/>
    </row>
    <row r="109" spans="1:16" ht="30.75" thickBot="1" x14ac:dyDescent="0.3">
      <c r="A109" s="101" t="s">
        <v>110</v>
      </c>
      <c r="B109" s="102">
        <v>30</v>
      </c>
      <c r="C109" s="102">
        <v>50</v>
      </c>
      <c r="D109" s="102">
        <v>50</v>
      </c>
      <c r="E109" s="103" t="s">
        <v>110</v>
      </c>
      <c r="F109" s="106">
        <v>550</v>
      </c>
      <c r="G109" s="105">
        <v>30</v>
      </c>
      <c r="H109" s="105">
        <v>50</v>
      </c>
      <c r="I109" s="105">
        <v>50</v>
      </c>
      <c r="J109" s="105">
        <v>30</v>
      </c>
      <c r="K109" s="105">
        <v>50</v>
      </c>
      <c r="L109" s="105">
        <v>50</v>
      </c>
      <c r="M109" s="164"/>
      <c r="N109" s="164"/>
      <c r="O109" s="164"/>
      <c r="P109" s="164"/>
    </row>
    <row r="110" spans="1:16" x14ac:dyDescent="0.25">
      <c r="A110" s="507"/>
      <c r="B110" s="508"/>
      <c r="C110" s="508"/>
      <c r="D110" s="508"/>
      <c r="E110" s="508"/>
      <c r="F110" s="508"/>
      <c r="G110" s="508"/>
      <c r="H110" s="508"/>
      <c r="I110" s="508"/>
      <c r="J110" s="508"/>
      <c r="K110" s="508"/>
      <c r="L110" s="508"/>
      <c r="M110" s="164"/>
      <c r="N110" s="164"/>
      <c r="O110" s="164"/>
      <c r="P110" s="164"/>
    </row>
    <row r="111" spans="1:16" ht="15.75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64"/>
      <c r="N111" s="164"/>
      <c r="O111" s="164"/>
      <c r="P111" s="164"/>
    </row>
    <row r="112" spans="1:16" ht="15.75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64"/>
      <c r="N112" s="164"/>
      <c r="O112" s="164"/>
      <c r="P112" s="164"/>
    </row>
    <row r="113" spans="1:12" ht="15.75" x14ac:dyDescent="0.25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</row>
    <row r="114" spans="1:12" ht="15.75" x14ac:dyDescent="0.25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</row>
    <row r="115" spans="1:12" ht="15.75" x14ac:dyDescent="0.2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</row>
    <row r="116" spans="1:12" ht="15.75" x14ac:dyDescent="0.25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</row>
    <row r="117" spans="1:12" ht="15.75" x14ac:dyDescent="0.25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</row>
    <row r="118" spans="1:12" ht="15.75" x14ac:dyDescent="0.25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</row>
    <row r="119" spans="1:12" ht="15.75" x14ac:dyDescent="0.25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</row>
    <row r="120" spans="1:12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</row>
  </sheetData>
  <mergeCells count="89">
    <mergeCell ref="A95:A105"/>
    <mergeCell ref="B95:B105"/>
    <mergeCell ref="C95:C105"/>
    <mergeCell ref="D95:D105"/>
    <mergeCell ref="A110:L110"/>
    <mergeCell ref="A106:A108"/>
    <mergeCell ref="B106:B108"/>
    <mergeCell ref="C106:C108"/>
    <mergeCell ref="D106:D108"/>
    <mergeCell ref="A85:L85"/>
    <mergeCell ref="A86:A94"/>
    <mergeCell ref="B86:B94"/>
    <mergeCell ref="C86:C94"/>
    <mergeCell ref="D86:D94"/>
    <mergeCell ref="A81:A82"/>
    <mergeCell ref="B81:B82"/>
    <mergeCell ref="C81:C82"/>
    <mergeCell ref="D81:D82"/>
    <mergeCell ref="A75:A79"/>
    <mergeCell ref="B75:B79"/>
    <mergeCell ref="C75:C79"/>
    <mergeCell ref="D75:D79"/>
    <mergeCell ref="A71:A74"/>
    <mergeCell ref="B71:B74"/>
    <mergeCell ref="C71:C74"/>
    <mergeCell ref="D71:D74"/>
    <mergeCell ref="A65:A70"/>
    <mergeCell ref="B65:B70"/>
    <mergeCell ref="C65:C70"/>
    <mergeCell ref="D65:D70"/>
    <mergeCell ref="A63:L63"/>
    <mergeCell ref="A64:L64"/>
    <mergeCell ref="A58:A60"/>
    <mergeCell ref="B58:B60"/>
    <mergeCell ref="C58:C60"/>
    <mergeCell ref="D58:D60"/>
    <mergeCell ref="A55:A57"/>
    <mergeCell ref="B55:B57"/>
    <mergeCell ref="C55:C57"/>
    <mergeCell ref="D55:D57"/>
    <mergeCell ref="A48:A54"/>
    <mergeCell ref="B48:B54"/>
    <mergeCell ref="C48:C54"/>
    <mergeCell ref="D48:D54"/>
    <mergeCell ref="A46:L46"/>
    <mergeCell ref="A47:L47"/>
    <mergeCell ref="A43:A44"/>
    <mergeCell ref="B43:B44"/>
    <mergeCell ref="C43:C44"/>
    <mergeCell ref="D43:D44"/>
    <mergeCell ref="A40:A42"/>
    <mergeCell ref="B40:B42"/>
    <mergeCell ref="C40:C42"/>
    <mergeCell ref="D40:D42"/>
    <mergeCell ref="A37:A39"/>
    <mergeCell ref="B37:B39"/>
    <mergeCell ref="C37:C39"/>
    <mergeCell ref="D37:D39"/>
    <mergeCell ref="A14:A19"/>
    <mergeCell ref="B14:B19"/>
    <mergeCell ref="C14:C19"/>
    <mergeCell ref="D14:D19"/>
    <mergeCell ref="A31:A36"/>
    <mergeCell ref="B31:B36"/>
    <mergeCell ref="C31:C36"/>
    <mergeCell ref="D31:D36"/>
    <mergeCell ref="A26:A30"/>
    <mergeCell ref="B26:B30"/>
    <mergeCell ref="C26:C30"/>
    <mergeCell ref="D26:D30"/>
    <mergeCell ref="A24:L24"/>
    <mergeCell ref="A25:L25"/>
    <mergeCell ref="A20:A21"/>
    <mergeCell ref="B20:B21"/>
    <mergeCell ref="C20:C21"/>
    <mergeCell ref="D20:D21"/>
    <mergeCell ref="A8:L8"/>
    <mergeCell ref="A9:L9"/>
    <mergeCell ref="A10:A13"/>
    <mergeCell ref="B10:B13"/>
    <mergeCell ref="C10:C13"/>
    <mergeCell ref="D10:D13"/>
    <mergeCell ref="A2:L2"/>
    <mergeCell ref="A6:A7"/>
    <mergeCell ref="B6:D6"/>
    <mergeCell ref="E6:E7"/>
    <mergeCell ref="F6:F7"/>
    <mergeCell ref="G6:I6"/>
    <mergeCell ref="J6:L6"/>
  </mergeCells>
  <pageMargins left="0.25" right="0.25" top="0.75" bottom="0.75" header="0.3" footer="0.3"/>
  <pageSetup paperSize="9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14"/>
  <sheetViews>
    <sheetView view="pageBreakPreview" topLeftCell="A74" zoomScale="98" zoomScaleNormal="98" zoomScaleSheetLayoutView="98" workbookViewId="0">
      <selection activeCell="A4" sqref="A4:L103"/>
    </sheetView>
  </sheetViews>
  <sheetFormatPr defaultRowHeight="15" x14ac:dyDescent="0.25"/>
  <cols>
    <col min="1" max="1" width="24.28515625" customWidth="1"/>
    <col min="5" max="5" width="27.140625" customWidth="1"/>
    <col min="6" max="6" width="10.42578125" bestFit="1" customWidth="1"/>
    <col min="7" max="7" width="10.5703125" customWidth="1"/>
    <col min="8" max="8" width="10.140625" customWidth="1"/>
    <col min="9" max="9" width="10.5703125" customWidth="1"/>
    <col min="10" max="10" width="10.28515625" customWidth="1"/>
    <col min="11" max="11" width="10.140625" customWidth="1"/>
    <col min="12" max="12" width="9.7109375" customWidth="1"/>
  </cols>
  <sheetData>
    <row r="1" spans="1:15" ht="15.75" x14ac:dyDescent="0.25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3"/>
      <c r="N1" s="3"/>
      <c r="O1" s="3"/>
    </row>
    <row r="2" spans="1:15" x14ac:dyDescent="0.25">
      <c r="A2" s="392"/>
      <c r="B2" s="392"/>
      <c r="C2" s="392"/>
      <c r="D2" s="392"/>
      <c r="E2" s="392"/>
      <c r="F2" s="392"/>
      <c r="G2" s="392"/>
      <c r="H2" s="392"/>
      <c r="I2" s="392"/>
      <c r="J2" s="392"/>
      <c r="K2" s="392"/>
      <c r="L2" s="392"/>
      <c r="M2" s="3"/>
      <c r="N2" s="3"/>
      <c r="O2" s="3"/>
    </row>
    <row r="3" spans="1:15" x14ac:dyDescent="0.25">
      <c r="A3" s="79"/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3"/>
      <c r="N3" s="3"/>
      <c r="O3" s="3"/>
    </row>
    <row r="4" spans="1:15" x14ac:dyDescent="0.25">
      <c r="A4" s="80" t="s">
        <v>99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3"/>
      <c r="N4" s="3"/>
      <c r="O4" s="3"/>
    </row>
    <row r="5" spans="1:15" ht="15.75" thickBot="1" x14ac:dyDescent="0.3">
      <c r="A5" s="80"/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3"/>
      <c r="N5" s="3"/>
      <c r="O5" s="3"/>
    </row>
    <row r="6" spans="1:15" ht="27.75" customHeight="1" x14ac:dyDescent="0.25">
      <c r="A6" s="441" t="s">
        <v>0</v>
      </c>
      <c r="B6" s="443" t="s">
        <v>1</v>
      </c>
      <c r="C6" s="443"/>
      <c r="D6" s="443"/>
      <c r="E6" s="443" t="s">
        <v>2</v>
      </c>
      <c r="F6" s="446" t="s">
        <v>3</v>
      </c>
      <c r="G6" s="443" t="s">
        <v>4</v>
      </c>
      <c r="H6" s="443"/>
      <c r="I6" s="443"/>
      <c r="J6" s="443" t="s">
        <v>5</v>
      </c>
      <c r="K6" s="443"/>
      <c r="L6" s="443"/>
      <c r="M6" s="3"/>
      <c r="N6" s="3"/>
      <c r="O6" s="3"/>
    </row>
    <row r="7" spans="1:15" ht="29.25" thickBot="1" x14ac:dyDescent="0.3">
      <c r="A7" s="480"/>
      <c r="B7" s="156" t="s">
        <v>13</v>
      </c>
      <c r="C7" s="156" t="s">
        <v>7</v>
      </c>
      <c r="D7" s="156" t="s">
        <v>8</v>
      </c>
      <c r="E7" s="452"/>
      <c r="F7" s="481"/>
      <c r="G7" s="156" t="s">
        <v>13</v>
      </c>
      <c r="H7" s="156" t="s">
        <v>7</v>
      </c>
      <c r="I7" s="156" t="s">
        <v>8</v>
      </c>
      <c r="J7" s="156" t="s">
        <v>13</v>
      </c>
      <c r="K7" s="156" t="s">
        <v>7</v>
      </c>
      <c r="L7" s="156" t="s">
        <v>8</v>
      </c>
      <c r="M7" s="3"/>
      <c r="N7" s="3"/>
      <c r="O7" s="3"/>
    </row>
    <row r="8" spans="1:15" x14ac:dyDescent="0.25">
      <c r="A8" s="483" t="s">
        <v>87</v>
      </c>
      <c r="B8" s="484"/>
      <c r="C8" s="484"/>
      <c r="D8" s="484"/>
      <c r="E8" s="484"/>
      <c r="F8" s="484"/>
      <c r="G8" s="484"/>
      <c r="H8" s="484"/>
      <c r="I8" s="484"/>
      <c r="J8" s="484"/>
      <c r="K8" s="484"/>
      <c r="L8" s="484"/>
      <c r="M8" s="3"/>
      <c r="N8" s="3"/>
      <c r="O8" s="3"/>
    </row>
    <row r="9" spans="1:15" ht="18.75" customHeight="1" thickBot="1" x14ac:dyDescent="0.3">
      <c r="A9" s="472" t="s">
        <v>9</v>
      </c>
      <c r="B9" s="473"/>
      <c r="C9" s="473"/>
      <c r="D9" s="473"/>
      <c r="E9" s="473"/>
      <c r="F9" s="473"/>
      <c r="G9" s="473"/>
      <c r="H9" s="473"/>
      <c r="I9" s="473"/>
      <c r="J9" s="473"/>
      <c r="K9" s="473"/>
      <c r="L9" s="473"/>
      <c r="M9" s="3"/>
      <c r="N9" s="3"/>
      <c r="O9" s="3"/>
    </row>
    <row r="10" spans="1:15" ht="18.75" customHeight="1" x14ac:dyDescent="0.25">
      <c r="A10" s="467" t="s">
        <v>82</v>
      </c>
      <c r="B10" s="408" t="s">
        <v>24</v>
      </c>
      <c r="C10" s="408" t="s">
        <v>25</v>
      </c>
      <c r="D10" s="408" t="s">
        <v>26</v>
      </c>
      <c r="E10" s="121" t="s">
        <v>80</v>
      </c>
      <c r="F10" s="160">
        <v>219</v>
      </c>
      <c r="G10" s="94">
        <v>35</v>
      </c>
      <c r="H10" s="94">
        <v>46</v>
      </c>
      <c r="I10" s="94">
        <v>57</v>
      </c>
      <c r="J10" s="94">
        <v>28</v>
      </c>
      <c r="K10" s="94">
        <v>38</v>
      </c>
      <c r="L10" s="94">
        <v>48</v>
      </c>
      <c r="M10" s="3"/>
      <c r="N10" s="3"/>
      <c r="O10" s="3"/>
    </row>
    <row r="11" spans="1:15" ht="18.75" customHeight="1" x14ac:dyDescent="0.25">
      <c r="A11" s="377"/>
      <c r="B11" s="409"/>
      <c r="C11" s="409"/>
      <c r="D11" s="409"/>
      <c r="E11" s="74" t="s">
        <v>93</v>
      </c>
      <c r="F11" s="150">
        <v>647</v>
      </c>
      <c r="G11" s="81">
        <v>34</v>
      </c>
      <c r="H11" s="81">
        <v>44</v>
      </c>
      <c r="I11" s="81">
        <v>54</v>
      </c>
      <c r="J11" s="81">
        <v>32</v>
      </c>
      <c r="K11" s="81">
        <v>42</v>
      </c>
      <c r="L11" s="81">
        <v>52</v>
      </c>
      <c r="M11" s="3"/>
      <c r="N11" s="3"/>
      <c r="O11" s="3"/>
    </row>
    <row r="12" spans="1:15" ht="16.5" customHeight="1" x14ac:dyDescent="0.25">
      <c r="A12" s="407" t="s">
        <v>119</v>
      </c>
      <c r="B12" s="415" t="s">
        <v>46</v>
      </c>
      <c r="C12" s="415" t="s">
        <v>47</v>
      </c>
      <c r="D12" s="415" t="s">
        <v>48</v>
      </c>
      <c r="E12" s="127" t="s">
        <v>53</v>
      </c>
      <c r="F12" s="152">
        <v>1900</v>
      </c>
      <c r="G12" s="118">
        <v>85</v>
      </c>
      <c r="H12" s="118">
        <v>98</v>
      </c>
      <c r="I12" s="118">
        <v>105</v>
      </c>
      <c r="J12" s="118">
        <v>79</v>
      </c>
      <c r="K12" s="118">
        <v>83</v>
      </c>
      <c r="L12" s="118">
        <v>99</v>
      </c>
      <c r="M12" s="3"/>
      <c r="N12" s="3"/>
      <c r="O12" s="3"/>
    </row>
    <row r="13" spans="1:15" x14ac:dyDescent="0.25">
      <c r="A13" s="407"/>
      <c r="B13" s="415"/>
      <c r="C13" s="415"/>
      <c r="D13" s="415"/>
      <c r="E13" s="74" t="s">
        <v>52</v>
      </c>
      <c r="F13" s="150">
        <v>632</v>
      </c>
      <c r="G13" s="81">
        <v>45</v>
      </c>
      <c r="H13" s="81">
        <v>50</v>
      </c>
      <c r="I13" s="81">
        <v>55</v>
      </c>
      <c r="J13" s="81">
        <v>45</v>
      </c>
      <c r="K13" s="81">
        <v>50</v>
      </c>
      <c r="L13" s="81">
        <v>55</v>
      </c>
      <c r="M13" s="3"/>
      <c r="N13" s="3"/>
      <c r="O13" s="3"/>
    </row>
    <row r="14" spans="1:15" x14ac:dyDescent="0.25">
      <c r="A14" s="407"/>
      <c r="B14" s="415"/>
      <c r="C14" s="415"/>
      <c r="D14" s="415"/>
      <c r="E14" s="74" t="s">
        <v>12</v>
      </c>
      <c r="F14" s="150">
        <v>791</v>
      </c>
      <c r="G14" s="81">
        <v>5</v>
      </c>
      <c r="H14" s="81">
        <v>5</v>
      </c>
      <c r="I14" s="81">
        <v>7</v>
      </c>
      <c r="J14" s="81">
        <v>5</v>
      </c>
      <c r="K14" s="81">
        <v>45</v>
      </c>
      <c r="L14" s="81">
        <v>7</v>
      </c>
      <c r="M14" s="3"/>
      <c r="N14" s="3"/>
      <c r="O14" s="3"/>
    </row>
    <row r="15" spans="1:15" x14ac:dyDescent="0.25">
      <c r="A15" s="407"/>
      <c r="B15" s="415"/>
      <c r="C15" s="415"/>
      <c r="D15" s="415"/>
      <c r="E15" s="74" t="s">
        <v>10</v>
      </c>
      <c r="F15" s="150">
        <v>219</v>
      </c>
      <c r="G15" s="81">
        <v>30</v>
      </c>
      <c r="H15" s="81">
        <v>34</v>
      </c>
      <c r="I15" s="81">
        <v>40</v>
      </c>
      <c r="J15" s="81">
        <v>26</v>
      </c>
      <c r="K15" s="81">
        <v>29</v>
      </c>
      <c r="L15" s="81">
        <v>33</v>
      </c>
      <c r="M15" s="3"/>
      <c r="N15" s="3"/>
      <c r="O15" s="3"/>
    </row>
    <row r="16" spans="1:15" x14ac:dyDescent="0.25">
      <c r="A16" s="407"/>
      <c r="B16" s="415"/>
      <c r="C16" s="415"/>
      <c r="D16" s="415"/>
      <c r="E16" s="74" t="s">
        <v>11</v>
      </c>
      <c r="F16" s="150">
        <v>204</v>
      </c>
      <c r="G16" s="81">
        <v>17</v>
      </c>
      <c r="H16" s="81">
        <v>20</v>
      </c>
      <c r="I16" s="81">
        <v>25</v>
      </c>
      <c r="J16" s="81">
        <v>12</v>
      </c>
      <c r="K16" s="81">
        <v>17</v>
      </c>
      <c r="L16" s="81">
        <v>21</v>
      </c>
      <c r="M16" s="3"/>
      <c r="N16" s="3"/>
      <c r="O16" s="3"/>
    </row>
    <row r="17" spans="1:15" ht="15.75" x14ac:dyDescent="0.25">
      <c r="A17" s="437"/>
      <c r="B17" s="416"/>
      <c r="C17" s="416"/>
      <c r="D17" s="416"/>
      <c r="E17" s="75" t="s">
        <v>28</v>
      </c>
      <c r="F17" s="150">
        <v>80</v>
      </c>
      <c r="G17" s="83">
        <v>0.1</v>
      </c>
      <c r="H17" s="83">
        <v>0.2</v>
      </c>
      <c r="I17" s="83">
        <v>0.3</v>
      </c>
      <c r="J17" s="83">
        <v>0.1</v>
      </c>
      <c r="K17" s="83">
        <v>0.2</v>
      </c>
      <c r="L17" s="83">
        <v>0.3</v>
      </c>
      <c r="M17" s="3"/>
      <c r="N17" s="3"/>
      <c r="O17" s="3"/>
    </row>
    <row r="18" spans="1:15" ht="15.75" customHeight="1" x14ac:dyDescent="0.25">
      <c r="A18" s="406" t="s">
        <v>54</v>
      </c>
      <c r="B18" s="453">
        <v>200</v>
      </c>
      <c r="C18" s="453">
        <v>200</v>
      </c>
      <c r="D18" s="453">
        <v>200</v>
      </c>
      <c r="E18" s="75" t="s">
        <v>55</v>
      </c>
      <c r="F18" s="150">
        <v>3700.96</v>
      </c>
      <c r="G18" s="81">
        <v>7</v>
      </c>
      <c r="H18" s="81">
        <v>7</v>
      </c>
      <c r="I18" s="81">
        <v>7</v>
      </c>
      <c r="J18" s="81">
        <v>7</v>
      </c>
      <c r="K18" s="81">
        <v>7</v>
      </c>
      <c r="L18" s="81">
        <v>7</v>
      </c>
      <c r="M18" s="3"/>
      <c r="N18" s="3"/>
      <c r="O18" s="3"/>
    </row>
    <row r="19" spans="1:15" ht="15.75" x14ac:dyDescent="0.25">
      <c r="A19" s="437"/>
      <c r="B19" s="440"/>
      <c r="C19" s="440"/>
      <c r="D19" s="440"/>
      <c r="E19" s="75" t="s">
        <v>56</v>
      </c>
      <c r="F19" s="150">
        <v>417</v>
      </c>
      <c r="G19" s="81">
        <v>180</v>
      </c>
      <c r="H19" s="81">
        <v>180</v>
      </c>
      <c r="I19" s="81">
        <v>180</v>
      </c>
      <c r="J19" s="81">
        <v>180</v>
      </c>
      <c r="K19" s="81">
        <v>180</v>
      </c>
      <c r="L19" s="81">
        <v>180</v>
      </c>
      <c r="M19" s="3"/>
      <c r="N19" s="3"/>
      <c r="O19" s="3"/>
    </row>
    <row r="20" spans="1:15" ht="15.75" customHeight="1" x14ac:dyDescent="0.25">
      <c r="A20" s="377"/>
      <c r="B20" s="429"/>
      <c r="C20" s="429"/>
      <c r="D20" s="429"/>
      <c r="E20" s="75" t="s">
        <v>38</v>
      </c>
      <c r="F20" s="150">
        <v>425</v>
      </c>
      <c r="G20" s="81">
        <v>3</v>
      </c>
      <c r="H20" s="81">
        <v>3</v>
      </c>
      <c r="I20" s="81">
        <v>3</v>
      </c>
      <c r="J20" s="81">
        <v>3</v>
      </c>
      <c r="K20" s="81">
        <v>3</v>
      </c>
      <c r="L20" s="81">
        <v>3</v>
      </c>
      <c r="M20" s="3"/>
      <c r="N20" s="3"/>
      <c r="O20" s="3"/>
    </row>
    <row r="21" spans="1:15" ht="15.75" x14ac:dyDescent="0.25">
      <c r="A21" s="88" t="s">
        <v>67</v>
      </c>
      <c r="B21" s="89">
        <v>120</v>
      </c>
      <c r="C21" s="89">
        <v>120</v>
      </c>
      <c r="D21" s="89">
        <v>120</v>
      </c>
      <c r="E21" s="75" t="s">
        <v>51</v>
      </c>
      <c r="F21" s="150">
        <v>751</v>
      </c>
      <c r="G21" s="81">
        <v>150</v>
      </c>
      <c r="H21" s="81">
        <v>150</v>
      </c>
      <c r="I21" s="81">
        <v>150</v>
      </c>
      <c r="J21" s="81">
        <v>120</v>
      </c>
      <c r="K21" s="81">
        <v>120</v>
      </c>
      <c r="L21" s="81">
        <v>120</v>
      </c>
      <c r="M21" s="3"/>
      <c r="N21" s="3"/>
      <c r="O21" s="3"/>
    </row>
    <row r="22" spans="1:15" ht="30.75" thickBot="1" x14ac:dyDescent="0.3">
      <c r="A22" s="101" t="s">
        <v>110</v>
      </c>
      <c r="B22" s="102">
        <v>30</v>
      </c>
      <c r="C22" s="102">
        <v>50</v>
      </c>
      <c r="D22" s="102">
        <v>50</v>
      </c>
      <c r="E22" s="103" t="s">
        <v>110</v>
      </c>
      <c r="F22" s="132">
        <v>550</v>
      </c>
      <c r="G22" s="133">
        <v>30</v>
      </c>
      <c r="H22" s="133">
        <v>50</v>
      </c>
      <c r="I22" s="133">
        <v>50</v>
      </c>
      <c r="J22" s="133">
        <v>30</v>
      </c>
      <c r="K22" s="133">
        <v>50</v>
      </c>
      <c r="L22" s="133">
        <v>50</v>
      </c>
      <c r="M22" s="3"/>
      <c r="N22" s="3"/>
      <c r="O22" s="3"/>
    </row>
    <row r="23" spans="1:15" ht="15.75" thickBot="1" x14ac:dyDescent="0.3">
      <c r="A23" s="471"/>
      <c r="B23" s="463"/>
      <c r="C23" s="463"/>
      <c r="D23" s="463"/>
      <c r="E23" s="463"/>
      <c r="F23" s="463"/>
      <c r="G23" s="463"/>
      <c r="H23" s="463"/>
      <c r="I23" s="463"/>
      <c r="J23" s="463"/>
      <c r="K23" s="463"/>
      <c r="L23" s="463"/>
      <c r="M23" s="3"/>
      <c r="N23" s="3"/>
      <c r="O23" s="3"/>
    </row>
    <row r="24" spans="1:15" ht="15.75" thickBot="1" x14ac:dyDescent="0.3">
      <c r="A24" s="472" t="s">
        <v>49</v>
      </c>
      <c r="B24" s="473"/>
      <c r="C24" s="473"/>
      <c r="D24" s="473"/>
      <c r="E24" s="473"/>
      <c r="F24" s="473"/>
      <c r="G24" s="473"/>
      <c r="H24" s="473"/>
      <c r="I24" s="473"/>
      <c r="J24" s="473"/>
      <c r="K24" s="473"/>
      <c r="L24" s="473"/>
      <c r="M24" s="3"/>
      <c r="N24" s="3"/>
      <c r="O24" s="3"/>
    </row>
    <row r="25" spans="1:15" x14ac:dyDescent="0.25">
      <c r="A25" s="467" t="s">
        <v>90</v>
      </c>
      <c r="B25" s="482">
        <v>200</v>
      </c>
      <c r="C25" s="482">
        <v>220</v>
      </c>
      <c r="D25" s="482">
        <v>250</v>
      </c>
      <c r="E25" s="93" t="s">
        <v>155</v>
      </c>
      <c r="F25" s="160">
        <v>5000</v>
      </c>
      <c r="G25" s="94">
        <v>74</v>
      </c>
      <c r="H25" s="94">
        <v>83</v>
      </c>
      <c r="I25" s="94">
        <v>92</v>
      </c>
      <c r="J25" s="94">
        <v>70</v>
      </c>
      <c r="K25" s="94">
        <v>80</v>
      </c>
      <c r="L25" s="94">
        <v>90</v>
      </c>
      <c r="M25" s="3"/>
      <c r="N25" s="3"/>
      <c r="O25" s="3"/>
    </row>
    <row r="26" spans="1:15" x14ac:dyDescent="0.25">
      <c r="A26" s="377"/>
      <c r="B26" s="429"/>
      <c r="C26" s="429"/>
      <c r="D26" s="429"/>
      <c r="E26" s="86" t="s">
        <v>14</v>
      </c>
      <c r="F26" s="150">
        <v>4560</v>
      </c>
      <c r="G26" s="81">
        <v>3</v>
      </c>
      <c r="H26" s="81">
        <v>3</v>
      </c>
      <c r="I26" s="81">
        <v>5</v>
      </c>
      <c r="J26" s="81">
        <v>3</v>
      </c>
      <c r="K26" s="81">
        <v>3</v>
      </c>
      <c r="L26" s="81">
        <v>5</v>
      </c>
      <c r="M26" s="3"/>
      <c r="N26" s="3"/>
      <c r="O26" s="3"/>
    </row>
    <row r="27" spans="1:15" x14ac:dyDescent="0.25">
      <c r="A27" s="377"/>
      <c r="B27" s="429"/>
      <c r="C27" s="429"/>
      <c r="D27" s="429"/>
      <c r="E27" s="86" t="s">
        <v>60</v>
      </c>
      <c r="F27" s="150">
        <v>212</v>
      </c>
      <c r="G27" s="81">
        <v>160</v>
      </c>
      <c r="H27" s="81">
        <v>170</v>
      </c>
      <c r="I27" s="81">
        <v>200</v>
      </c>
      <c r="J27" s="81">
        <v>112</v>
      </c>
      <c r="K27" s="81">
        <v>125</v>
      </c>
      <c r="L27" s="81">
        <v>140</v>
      </c>
      <c r="M27" s="3"/>
      <c r="N27" s="3"/>
      <c r="O27" s="3"/>
    </row>
    <row r="28" spans="1:15" x14ac:dyDescent="0.25">
      <c r="A28" s="377"/>
      <c r="B28" s="429"/>
      <c r="C28" s="429"/>
      <c r="D28" s="429"/>
      <c r="E28" s="86" t="s">
        <v>52</v>
      </c>
      <c r="F28" s="150">
        <v>632</v>
      </c>
      <c r="G28" s="81">
        <v>8</v>
      </c>
      <c r="H28" s="81">
        <v>10</v>
      </c>
      <c r="I28" s="81">
        <v>10</v>
      </c>
      <c r="J28" s="81">
        <v>8</v>
      </c>
      <c r="K28" s="81">
        <v>10</v>
      </c>
      <c r="L28" s="81">
        <v>10</v>
      </c>
      <c r="M28" s="3"/>
      <c r="N28" s="3"/>
      <c r="O28" s="3"/>
    </row>
    <row r="29" spans="1:15" x14ac:dyDescent="0.25">
      <c r="A29" s="377"/>
      <c r="B29" s="429"/>
      <c r="C29" s="429"/>
      <c r="D29" s="429"/>
      <c r="E29" s="86" t="s">
        <v>91</v>
      </c>
      <c r="F29" s="150">
        <v>222</v>
      </c>
      <c r="G29" s="81">
        <v>3</v>
      </c>
      <c r="H29" s="81">
        <v>3</v>
      </c>
      <c r="I29" s="81">
        <v>5</v>
      </c>
      <c r="J29" s="81">
        <v>3</v>
      </c>
      <c r="K29" s="81">
        <v>3</v>
      </c>
      <c r="L29" s="81">
        <v>5</v>
      </c>
      <c r="M29" s="3"/>
      <c r="N29" s="3"/>
      <c r="O29" s="3"/>
    </row>
    <row r="30" spans="1:15" x14ac:dyDescent="0.25">
      <c r="A30" s="377"/>
      <c r="B30" s="429"/>
      <c r="C30" s="429"/>
      <c r="D30" s="429"/>
      <c r="E30" s="86" t="s">
        <v>77</v>
      </c>
      <c r="F30" s="150">
        <v>2103</v>
      </c>
      <c r="G30" s="81">
        <v>5</v>
      </c>
      <c r="H30" s="81">
        <v>10</v>
      </c>
      <c r="I30" s="81">
        <v>10</v>
      </c>
      <c r="J30" s="81">
        <v>5</v>
      </c>
      <c r="K30" s="81">
        <v>10</v>
      </c>
      <c r="L30" s="81">
        <v>10</v>
      </c>
      <c r="M30" s="3"/>
      <c r="N30" s="3"/>
      <c r="O30" s="3"/>
    </row>
    <row r="31" spans="1:15" x14ac:dyDescent="0.25">
      <c r="A31" s="377"/>
      <c r="B31" s="429"/>
      <c r="C31" s="429"/>
      <c r="D31" s="429"/>
      <c r="E31" s="74" t="s">
        <v>34</v>
      </c>
      <c r="F31" s="150">
        <v>204</v>
      </c>
      <c r="G31" s="149">
        <v>10</v>
      </c>
      <c r="H31" s="149">
        <v>12</v>
      </c>
      <c r="I31" s="83">
        <v>12</v>
      </c>
      <c r="J31" s="149">
        <v>9</v>
      </c>
      <c r="K31" s="149">
        <v>11</v>
      </c>
      <c r="L31" s="83">
        <v>11</v>
      </c>
      <c r="M31" s="3"/>
      <c r="N31" s="3"/>
      <c r="O31" s="3"/>
    </row>
    <row r="32" spans="1:15" x14ac:dyDescent="0.25">
      <c r="A32" s="377"/>
      <c r="B32" s="429"/>
      <c r="C32" s="429"/>
      <c r="D32" s="429"/>
      <c r="E32" s="119" t="s">
        <v>78</v>
      </c>
      <c r="F32" s="150">
        <v>1345</v>
      </c>
      <c r="G32" s="149">
        <v>3</v>
      </c>
      <c r="H32" s="149">
        <v>3</v>
      </c>
      <c r="I32" s="83">
        <v>3</v>
      </c>
      <c r="J32" s="149">
        <v>3</v>
      </c>
      <c r="K32" s="149">
        <v>3</v>
      </c>
      <c r="L32" s="83">
        <v>3</v>
      </c>
      <c r="M32" s="3"/>
      <c r="N32" s="3"/>
      <c r="O32" s="3"/>
    </row>
    <row r="33" spans="1:15" x14ac:dyDescent="0.25">
      <c r="A33" s="377"/>
      <c r="B33" s="429"/>
      <c r="C33" s="429"/>
      <c r="D33" s="429"/>
      <c r="E33" s="74" t="s">
        <v>10</v>
      </c>
      <c r="F33" s="150">
        <v>219</v>
      </c>
      <c r="G33" s="83">
        <v>25</v>
      </c>
      <c r="H33" s="83">
        <v>20</v>
      </c>
      <c r="I33" s="83">
        <v>30</v>
      </c>
      <c r="J33" s="83">
        <v>20</v>
      </c>
      <c r="K33" s="83">
        <v>17</v>
      </c>
      <c r="L33" s="83">
        <v>25</v>
      </c>
      <c r="M33" s="3"/>
      <c r="N33" s="3"/>
      <c r="O33" s="3"/>
    </row>
    <row r="34" spans="1:15" ht="15.75" x14ac:dyDescent="0.25">
      <c r="A34" s="377"/>
      <c r="B34" s="429"/>
      <c r="C34" s="429"/>
      <c r="D34" s="429"/>
      <c r="E34" s="75" t="s">
        <v>28</v>
      </c>
      <c r="F34" s="150">
        <v>80</v>
      </c>
      <c r="G34" s="83">
        <v>0.1</v>
      </c>
      <c r="H34" s="83">
        <v>0.2</v>
      </c>
      <c r="I34" s="83">
        <v>0.2</v>
      </c>
      <c r="J34" s="83">
        <v>0.1</v>
      </c>
      <c r="K34" s="83">
        <v>0.2</v>
      </c>
      <c r="L34" s="83">
        <v>0.2</v>
      </c>
      <c r="M34" s="3"/>
      <c r="N34" s="3"/>
      <c r="O34" s="3"/>
    </row>
    <row r="35" spans="1:15" ht="15.75" x14ac:dyDescent="0.25">
      <c r="A35" s="406" t="s">
        <v>94</v>
      </c>
      <c r="B35" s="453">
        <v>20</v>
      </c>
      <c r="C35" s="453">
        <v>20</v>
      </c>
      <c r="D35" s="453">
        <v>20</v>
      </c>
      <c r="E35" s="75" t="s">
        <v>77</v>
      </c>
      <c r="F35" s="150">
        <v>2103</v>
      </c>
      <c r="G35" s="83">
        <v>10</v>
      </c>
      <c r="H35" s="83">
        <v>10</v>
      </c>
      <c r="I35" s="83">
        <v>10</v>
      </c>
      <c r="J35" s="83">
        <v>10</v>
      </c>
      <c r="K35" s="83">
        <v>10</v>
      </c>
      <c r="L35" s="83">
        <v>10</v>
      </c>
      <c r="M35" s="3"/>
      <c r="N35" s="3"/>
      <c r="O35" s="3"/>
    </row>
    <row r="36" spans="1:15" ht="15.75" x14ac:dyDescent="0.25">
      <c r="A36" s="407"/>
      <c r="B36" s="439"/>
      <c r="C36" s="439"/>
      <c r="D36" s="439"/>
      <c r="E36" s="75" t="s">
        <v>76</v>
      </c>
      <c r="F36" s="150">
        <v>222</v>
      </c>
      <c r="G36" s="83">
        <v>2</v>
      </c>
      <c r="H36" s="83">
        <v>2</v>
      </c>
      <c r="I36" s="83">
        <v>2</v>
      </c>
      <c r="J36" s="83">
        <v>2</v>
      </c>
      <c r="K36" s="83">
        <v>2</v>
      </c>
      <c r="L36" s="83">
        <v>2</v>
      </c>
      <c r="M36" s="3"/>
      <c r="N36" s="3"/>
      <c r="O36" s="3"/>
    </row>
    <row r="37" spans="1:15" ht="15.75" x14ac:dyDescent="0.25">
      <c r="A37" s="407"/>
      <c r="B37" s="439"/>
      <c r="C37" s="439"/>
      <c r="D37" s="439"/>
      <c r="E37" s="120" t="s">
        <v>14</v>
      </c>
      <c r="F37" s="151">
        <v>4560</v>
      </c>
      <c r="G37" s="83">
        <v>2</v>
      </c>
      <c r="H37" s="83">
        <v>2</v>
      </c>
      <c r="I37" s="83">
        <v>2</v>
      </c>
      <c r="J37" s="83">
        <v>2</v>
      </c>
      <c r="K37" s="83">
        <v>2</v>
      </c>
      <c r="L37" s="83">
        <v>2</v>
      </c>
      <c r="M37" s="3"/>
      <c r="N37" s="3"/>
      <c r="O37" s="3"/>
    </row>
    <row r="38" spans="1:15" x14ac:dyDescent="0.25">
      <c r="A38" s="377" t="s">
        <v>36</v>
      </c>
      <c r="B38" s="438">
        <v>200</v>
      </c>
      <c r="C38" s="438">
        <v>200</v>
      </c>
      <c r="D38" s="438">
        <v>200</v>
      </c>
      <c r="E38" s="74" t="s">
        <v>37</v>
      </c>
      <c r="F38" s="150">
        <v>751</v>
      </c>
      <c r="G38" s="149">
        <v>143</v>
      </c>
      <c r="H38" s="149">
        <v>143</v>
      </c>
      <c r="I38" s="149">
        <v>143</v>
      </c>
      <c r="J38" s="149">
        <v>100</v>
      </c>
      <c r="K38" s="149">
        <v>100</v>
      </c>
      <c r="L38" s="149">
        <v>100</v>
      </c>
      <c r="M38" s="3"/>
      <c r="N38" s="3"/>
      <c r="O38" s="3"/>
    </row>
    <row r="39" spans="1:15" x14ac:dyDescent="0.25">
      <c r="A39" s="377"/>
      <c r="B39" s="438"/>
      <c r="C39" s="438"/>
      <c r="D39" s="438"/>
      <c r="E39" s="108" t="s">
        <v>38</v>
      </c>
      <c r="F39" s="150">
        <v>425</v>
      </c>
      <c r="G39" s="81">
        <v>3</v>
      </c>
      <c r="H39" s="81">
        <v>3</v>
      </c>
      <c r="I39" s="81">
        <v>3</v>
      </c>
      <c r="J39" s="81">
        <v>3</v>
      </c>
      <c r="K39" s="81">
        <v>3</v>
      </c>
      <c r="L39" s="81">
        <v>3</v>
      </c>
      <c r="M39" s="3"/>
      <c r="N39" s="3"/>
      <c r="O39" s="3"/>
    </row>
    <row r="40" spans="1:15" ht="30" x14ac:dyDescent="0.25">
      <c r="A40" s="90" t="s">
        <v>110</v>
      </c>
      <c r="B40" s="149">
        <v>30</v>
      </c>
      <c r="C40" s="149">
        <v>50</v>
      </c>
      <c r="D40" s="149">
        <v>50</v>
      </c>
      <c r="E40" s="92" t="s">
        <v>110</v>
      </c>
      <c r="F40" s="149">
        <v>550</v>
      </c>
      <c r="G40" s="81">
        <v>30</v>
      </c>
      <c r="H40" s="81">
        <v>50</v>
      </c>
      <c r="I40" s="81">
        <v>50</v>
      </c>
      <c r="J40" s="81">
        <v>30</v>
      </c>
      <c r="K40" s="81">
        <v>50</v>
      </c>
      <c r="L40" s="81">
        <v>50</v>
      </c>
      <c r="M40" s="3"/>
      <c r="N40" s="3"/>
      <c r="O40" s="3"/>
    </row>
    <row r="41" spans="1:15" ht="15.75" thickBot="1" x14ac:dyDescent="0.3">
      <c r="A41" s="432"/>
      <c r="B41" s="433"/>
      <c r="C41" s="433"/>
      <c r="D41" s="433"/>
      <c r="E41" s="433"/>
      <c r="F41" s="433"/>
      <c r="G41" s="433"/>
      <c r="H41" s="433"/>
      <c r="I41" s="433"/>
      <c r="J41" s="433"/>
      <c r="K41" s="433"/>
      <c r="L41" s="433"/>
      <c r="M41" s="3"/>
      <c r="N41" s="3"/>
      <c r="O41" s="3"/>
    </row>
    <row r="42" spans="1:15" x14ac:dyDescent="0.25">
      <c r="A42" s="450" t="s">
        <v>33</v>
      </c>
      <c r="B42" s="428"/>
      <c r="C42" s="428"/>
      <c r="D42" s="428"/>
      <c r="E42" s="428"/>
      <c r="F42" s="428"/>
      <c r="G42" s="428"/>
      <c r="H42" s="428"/>
      <c r="I42" s="428"/>
      <c r="J42" s="428"/>
      <c r="K42" s="428"/>
      <c r="L42" s="428"/>
      <c r="M42" s="3"/>
      <c r="N42" s="3"/>
      <c r="O42" s="3"/>
    </row>
    <row r="43" spans="1:15" x14ac:dyDescent="0.2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</row>
    <row r="44" spans="1:15" ht="15.75" customHeight="1" x14ac:dyDescent="0.25">
      <c r="A44" s="377" t="s">
        <v>147</v>
      </c>
      <c r="B44" s="429">
        <v>70</v>
      </c>
      <c r="C44" s="429">
        <v>90</v>
      </c>
      <c r="D44" s="429">
        <v>100</v>
      </c>
      <c r="E44" s="96" t="s">
        <v>101</v>
      </c>
      <c r="F44" s="150">
        <v>1900</v>
      </c>
      <c r="G44" s="81">
        <v>80</v>
      </c>
      <c r="H44" s="81">
        <v>90</v>
      </c>
      <c r="I44" s="81">
        <v>100</v>
      </c>
      <c r="J44" s="81">
        <v>75</v>
      </c>
      <c r="K44" s="81">
        <v>85</v>
      </c>
      <c r="L44" s="81">
        <v>90</v>
      </c>
      <c r="M44" s="3"/>
      <c r="N44" s="3"/>
      <c r="O44" s="3"/>
    </row>
    <row r="45" spans="1:15" x14ac:dyDescent="0.25">
      <c r="A45" s="377"/>
      <c r="B45" s="429"/>
      <c r="C45" s="429"/>
      <c r="D45" s="429"/>
      <c r="E45" s="74" t="s">
        <v>62</v>
      </c>
      <c r="F45" s="150">
        <v>426</v>
      </c>
      <c r="G45" s="149">
        <v>7</v>
      </c>
      <c r="H45" s="149">
        <v>12</v>
      </c>
      <c r="I45" s="83">
        <v>15</v>
      </c>
      <c r="J45" s="149">
        <v>7</v>
      </c>
      <c r="K45" s="149">
        <v>12</v>
      </c>
      <c r="L45" s="83">
        <v>15</v>
      </c>
      <c r="M45" s="3"/>
      <c r="N45" s="3"/>
      <c r="O45" s="3"/>
    </row>
    <row r="46" spans="1:15" x14ac:dyDescent="0.25">
      <c r="A46" s="377"/>
      <c r="B46" s="429"/>
      <c r="C46" s="429"/>
      <c r="D46" s="429"/>
      <c r="E46" s="74" t="s">
        <v>97</v>
      </c>
      <c r="F46" s="150">
        <v>517</v>
      </c>
      <c r="G46" s="149">
        <v>5</v>
      </c>
      <c r="H46" s="149">
        <v>5</v>
      </c>
      <c r="I46" s="83">
        <v>5</v>
      </c>
      <c r="J46" s="149">
        <v>5</v>
      </c>
      <c r="K46" s="149">
        <v>5</v>
      </c>
      <c r="L46" s="83">
        <v>5</v>
      </c>
      <c r="M46" s="3"/>
      <c r="N46" s="3"/>
      <c r="O46" s="3"/>
    </row>
    <row r="47" spans="1:15" x14ac:dyDescent="0.25">
      <c r="A47" s="377"/>
      <c r="B47" s="429"/>
      <c r="C47" s="429"/>
      <c r="D47" s="429"/>
      <c r="E47" s="97" t="s">
        <v>11</v>
      </c>
      <c r="F47" s="153">
        <v>204</v>
      </c>
      <c r="G47" s="149">
        <v>7</v>
      </c>
      <c r="H47" s="149">
        <v>12</v>
      </c>
      <c r="I47" s="81">
        <v>15</v>
      </c>
      <c r="J47" s="149">
        <v>5</v>
      </c>
      <c r="K47" s="149">
        <v>10</v>
      </c>
      <c r="L47" s="83">
        <v>12</v>
      </c>
      <c r="M47" s="3"/>
      <c r="N47" s="3"/>
      <c r="O47" s="3"/>
    </row>
    <row r="48" spans="1:15" x14ac:dyDescent="0.25">
      <c r="A48" s="377"/>
      <c r="B48" s="429"/>
      <c r="C48" s="429"/>
      <c r="D48" s="429"/>
      <c r="E48" s="74" t="s">
        <v>12</v>
      </c>
      <c r="F48" s="150">
        <v>791</v>
      </c>
      <c r="G48" s="83">
        <v>2</v>
      </c>
      <c r="H48" s="83">
        <v>3</v>
      </c>
      <c r="I48" s="83">
        <v>3</v>
      </c>
      <c r="J48" s="83">
        <v>2</v>
      </c>
      <c r="K48" s="83">
        <v>3</v>
      </c>
      <c r="L48" s="83">
        <v>3</v>
      </c>
      <c r="M48" s="3"/>
      <c r="N48" s="3"/>
      <c r="O48" s="3"/>
    </row>
    <row r="49" spans="1:15" ht="15.75" x14ac:dyDescent="0.25">
      <c r="A49" s="377"/>
      <c r="B49" s="429"/>
      <c r="C49" s="429"/>
      <c r="D49" s="429"/>
      <c r="E49" s="75" t="s">
        <v>28</v>
      </c>
      <c r="F49" s="150">
        <v>80</v>
      </c>
      <c r="G49" s="83">
        <v>0.2</v>
      </c>
      <c r="H49" s="83">
        <v>0.2</v>
      </c>
      <c r="I49" s="83">
        <v>0.2</v>
      </c>
      <c r="J49" s="83">
        <v>0.2</v>
      </c>
      <c r="K49" s="83">
        <v>0.2</v>
      </c>
      <c r="L49" s="83">
        <v>0.2</v>
      </c>
      <c r="M49" s="3"/>
      <c r="N49" s="3"/>
      <c r="O49" s="3"/>
    </row>
    <row r="50" spans="1:15" ht="15.75" x14ac:dyDescent="0.25">
      <c r="A50" s="406" t="s">
        <v>94</v>
      </c>
      <c r="B50" s="453">
        <v>20</v>
      </c>
      <c r="C50" s="453">
        <v>20</v>
      </c>
      <c r="D50" s="453">
        <v>20</v>
      </c>
      <c r="E50" s="75" t="s">
        <v>77</v>
      </c>
      <c r="F50" s="150">
        <v>2103</v>
      </c>
      <c r="G50" s="83">
        <v>10</v>
      </c>
      <c r="H50" s="83">
        <v>10</v>
      </c>
      <c r="I50" s="83">
        <v>10</v>
      </c>
      <c r="J50" s="83">
        <v>10</v>
      </c>
      <c r="K50" s="83">
        <v>10</v>
      </c>
      <c r="L50" s="83">
        <v>10</v>
      </c>
      <c r="M50" s="3"/>
      <c r="N50" s="3"/>
      <c r="O50" s="3"/>
    </row>
    <row r="51" spans="1:15" ht="15.75" x14ac:dyDescent="0.25">
      <c r="A51" s="407"/>
      <c r="B51" s="439"/>
      <c r="C51" s="439"/>
      <c r="D51" s="439"/>
      <c r="E51" s="75" t="s">
        <v>76</v>
      </c>
      <c r="F51" s="150">
        <v>222</v>
      </c>
      <c r="G51" s="83">
        <v>2</v>
      </c>
      <c r="H51" s="83">
        <v>2</v>
      </c>
      <c r="I51" s="83">
        <v>2</v>
      </c>
      <c r="J51" s="83">
        <v>2</v>
      </c>
      <c r="K51" s="83">
        <v>2</v>
      </c>
      <c r="L51" s="83">
        <v>2</v>
      </c>
      <c r="M51" s="3"/>
      <c r="N51" s="3"/>
      <c r="O51" s="3"/>
    </row>
    <row r="52" spans="1:15" ht="15.75" x14ac:dyDescent="0.25">
      <c r="A52" s="407"/>
      <c r="B52" s="439"/>
      <c r="C52" s="439"/>
      <c r="D52" s="439"/>
      <c r="E52" s="75" t="s">
        <v>14</v>
      </c>
      <c r="F52" s="150">
        <v>4560</v>
      </c>
      <c r="G52" s="83">
        <v>2</v>
      </c>
      <c r="H52" s="83">
        <v>2</v>
      </c>
      <c r="I52" s="83">
        <v>2</v>
      </c>
      <c r="J52" s="83">
        <v>2</v>
      </c>
      <c r="K52" s="83">
        <v>2</v>
      </c>
      <c r="L52" s="83">
        <v>2</v>
      </c>
      <c r="M52" s="3"/>
      <c r="N52" s="3"/>
      <c r="O52" s="3"/>
    </row>
    <row r="53" spans="1:15" ht="15.75" customHeight="1" x14ac:dyDescent="0.25">
      <c r="A53" s="406" t="s">
        <v>148</v>
      </c>
      <c r="B53" s="453">
        <v>130</v>
      </c>
      <c r="C53" s="453">
        <v>150</v>
      </c>
      <c r="D53" s="453">
        <v>180</v>
      </c>
      <c r="E53" s="84" t="s">
        <v>70</v>
      </c>
      <c r="F53" s="150">
        <v>435</v>
      </c>
      <c r="G53" s="83">
        <v>54</v>
      </c>
      <c r="H53" s="83">
        <v>63</v>
      </c>
      <c r="I53" s="83">
        <v>75</v>
      </c>
      <c r="J53" s="83">
        <v>54</v>
      </c>
      <c r="K53" s="83">
        <v>63</v>
      </c>
      <c r="L53" s="83">
        <v>75</v>
      </c>
      <c r="M53" s="3"/>
      <c r="N53" s="3"/>
      <c r="O53" s="3"/>
    </row>
    <row r="54" spans="1:15" ht="15.75" customHeight="1" x14ac:dyDescent="0.25">
      <c r="A54" s="407"/>
      <c r="B54" s="439"/>
      <c r="C54" s="439"/>
      <c r="D54" s="439"/>
      <c r="E54" s="128" t="s">
        <v>14</v>
      </c>
      <c r="F54" s="129">
        <v>4560</v>
      </c>
      <c r="G54" s="81">
        <v>3</v>
      </c>
      <c r="H54" s="81">
        <v>5</v>
      </c>
      <c r="I54" s="81">
        <v>7</v>
      </c>
      <c r="J54" s="81">
        <v>3</v>
      </c>
      <c r="K54" s="81">
        <v>5</v>
      </c>
      <c r="L54" s="81">
        <v>7</v>
      </c>
      <c r="M54" s="3"/>
      <c r="N54" s="3"/>
      <c r="O54" s="3"/>
    </row>
    <row r="55" spans="1:15" ht="15" customHeight="1" x14ac:dyDescent="0.25">
      <c r="A55" s="437"/>
      <c r="B55" s="440"/>
      <c r="C55" s="440"/>
      <c r="D55" s="440"/>
      <c r="E55" s="84" t="s">
        <v>28</v>
      </c>
      <c r="F55" s="150">
        <v>80</v>
      </c>
      <c r="G55" s="83">
        <v>0.2</v>
      </c>
      <c r="H55" s="83">
        <v>0.2</v>
      </c>
      <c r="I55" s="83">
        <v>0.2</v>
      </c>
      <c r="J55" s="83">
        <v>0.2</v>
      </c>
      <c r="K55" s="83">
        <v>0.2</v>
      </c>
      <c r="L55" s="83">
        <v>0.2</v>
      </c>
      <c r="M55" s="3"/>
      <c r="N55" s="3"/>
      <c r="O55" s="3"/>
    </row>
    <row r="56" spans="1:15" ht="27" customHeight="1" x14ac:dyDescent="0.25">
      <c r="A56" s="114" t="s">
        <v>125</v>
      </c>
      <c r="B56" s="155">
        <v>20</v>
      </c>
      <c r="C56" s="155">
        <v>25</v>
      </c>
      <c r="D56" s="155">
        <v>30</v>
      </c>
      <c r="E56" s="56" t="s">
        <v>160</v>
      </c>
      <c r="F56" s="150">
        <v>1000</v>
      </c>
      <c r="G56" s="83">
        <v>22</v>
      </c>
      <c r="H56" s="83">
        <v>27</v>
      </c>
      <c r="I56" s="83">
        <v>32</v>
      </c>
      <c r="J56" s="83">
        <v>20</v>
      </c>
      <c r="K56" s="116">
        <v>25</v>
      </c>
      <c r="L56" s="116">
        <v>30</v>
      </c>
      <c r="M56" s="3"/>
      <c r="N56" s="3"/>
      <c r="O56" s="3"/>
    </row>
    <row r="57" spans="1:15" ht="15" customHeight="1" x14ac:dyDescent="0.25">
      <c r="A57" s="377" t="s">
        <v>30</v>
      </c>
      <c r="B57" s="438">
        <v>200</v>
      </c>
      <c r="C57" s="438">
        <v>200</v>
      </c>
      <c r="D57" s="438">
        <v>200</v>
      </c>
      <c r="E57" s="74" t="s">
        <v>31</v>
      </c>
      <c r="F57" s="77">
        <v>1960</v>
      </c>
      <c r="G57" s="91">
        <v>30</v>
      </c>
      <c r="H57" s="91">
        <v>30</v>
      </c>
      <c r="I57" s="91">
        <v>30</v>
      </c>
      <c r="J57" s="91">
        <v>30</v>
      </c>
      <c r="K57" s="91">
        <v>30</v>
      </c>
      <c r="L57" s="91">
        <v>30</v>
      </c>
      <c r="M57" s="3"/>
      <c r="N57" s="3"/>
      <c r="O57" s="3"/>
    </row>
    <row r="58" spans="1:15" ht="15" customHeight="1" x14ac:dyDescent="0.25">
      <c r="A58" s="377"/>
      <c r="B58" s="438"/>
      <c r="C58" s="438"/>
      <c r="D58" s="438"/>
      <c r="E58" s="74" t="s">
        <v>32</v>
      </c>
      <c r="F58" s="77">
        <v>425</v>
      </c>
      <c r="G58" s="91">
        <v>3</v>
      </c>
      <c r="H58" s="91">
        <v>3</v>
      </c>
      <c r="I58" s="91">
        <v>3</v>
      </c>
      <c r="J58" s="91">
        <v>3</v>
      </c>
      <c r="K58" s="91">
        <v>3</v>
      </c>
      <c r="L58" s="91">
        <v>3</v>
      </c>
      <c r="M58" s="3"/>
      <c r="N58" s="3"/>
      <c r="O58" s="3"/>
    </row>
    <row r="59" spans="1:15" ht="15" customHeight="1" x14ac:dyDescent="0.25">
      <c r="A59" s="88" t="s">
        <v>67</v>
      </c>
      <c r="B59" s="89">
        <v>120</v>
      </c>
      <c r="C59" s="89">
        <v>120</v>
      </c>
      <c r="D59" s="89">
        <v>120</v>
      </c>
      <c r="E59" s="75" t="s">
        <v>51</v>
      </c>
      <c r="F59" s="150">
        <v>751</v>
      </c>
      <c r="G59" s="81">
        <v>150</v>
      </c>
      <c r="H59" s="81">
        <v>150</v>
      </c>
      <c r="I59" s="81">
        <v>150</v>
      </c>
      <c r="J59" s="81">
        <v>120</v>
      </c>
      <c r="K59" s="81">
        <v>120</v>
      </c>
      <c r="L59" s="81">
        <v>120</v>
      </c>
      <c r="M59" s="3"/>
      <c r="N59" s="3"/>
      <c r="O59" s="3"/>
    </row>
    <row r="60" spans="1:15" ht="30.75" thickBot="1" x14ac:dyDescent="0.3">
      <c r="A60" s="101" t="s">
        <v>110</v>
      </c>
      <c r="B60" s="102">
        <v>30</v>
      </c>
      <c r="C60" s="102">
        <v>50</v>
      </c>
      <c r="D60" s="102">
        <v>50</v>
      </c>
      <c r="E60" s="103" t="s">
        <v>110</v>
      </c>
      <c r="F60" s="102">
        <v>550</v>
      </c>
      <c r="G60" s="133">
        <v>30</v>
      </c>
      <c r="H60" s="133">
        <v>50</v>
      </c>
      <c r="I60" s="133">
        <v>50</v>
      </c>
      <c r="J60" s="133">
        <v>30</v>
      </c>
      <c r="K60" s="133">
        <v>50</v>
      </c>
      <c r="L60" s="133">
        <v>50</v>
      </c>
      <c r="M60" s="3"/>
      <c r="N60" s="3"/>
      <c r="O60" s="3"/>
    </row>
    <row r="61" spans="1:15" ht="15.75" thickBot="1" x14ac:dyDescent="0.3">
      <c r="A61" s="471"/>
      <c r="B61" s="463"/>
      <c r="C61" s="463"/>
      <c r="D61" s="463"/>
      <c r="E61" s="463"/>
      <c r="F61" s="463"/>
      <c r="G61" s="463"/>
      <c r="H61" s="463"/>
      <c r="I61" s="463"/>
      <c r="J61" s="463"/>
      <c r="K61" s="463"/>
      <c r="L61" s="463"/>
      <c r="M61" s="3"/>
      <c r="N61" s="3"/>
      <c r="O61" s="3"/>
    </row>
    <row r="62" spans="1:15" ht="17.25" customHeight="1" thickBot="1" x14ac:dyDescent="0.3">
      <c r="A62" s="452" t="s">
        <v>39</v>
      </c>
      <c r="B62" s="452"/>
      <c r="C62" s="452"/>
      <c r="D62" s="452"/>
      <c r="E62" s="452"/>
      <c r="F62" s="452"/>
      <c r="G62" s="452"/>
      <c r="H62" s="452"/>
      <c r="I62" s="452"/>
      <c r="J62" s="452"/>
      <c r="K62" s="452"/>
      <c r="L62" s="452"/>
      <c r="M62" s="3"/>
      <c r="N62" s="3"/>
      <c r="O62" s="3"/>
    </row>
    <row r="63" spans="1:15" ht="21" customHeight="1" x14ac:dyDescent="0.25">
      <c r="A63" s="467" t="s">
        <v>149</v>
      </c>
      <c r="B63" s="476">
        <v>70</v>
      </c>
      <c r="C63" s="476">
        <v>90</v>
      </c>
      <c r="D63" s="476">
        <v>100</v>
      </c>
      <c r="E63" s="73" t="s">
        <v>63</v>
      </c>
      <c r="F63" s="110">
        <v>2850</v>
      </c>
      <c r="G63" s="111">
        <v>70</v>
      </c>
      <c r="H63" s="111">
        <v>74</v>
      </c>
      <c r="I63" s="111">
        <v>76</v>
      </c>
      <c r="J63" s="111">
        <v>63</v>
      </c>
      <c r="K63" s="111">
        <v>69</v>
      </c>
      <c r="L63" s="111">
        <v>70</v>
      </c>
      <c r="M63" s="3"/>
      <c r="N63" s="3"/>
      <c r="O63" s="3"/>
    </row>
    <row r="64" spans="1:15" ht="15.75" x14ac:dyDescent="0.25">
      <c r="A64" s="377"/>
      <c r="B64" s="438"/>
      <c r="C64" s="438"/>
      <c r="D64" s="438"/>
      <c r="E64" s="75" t="s">
        <v>35</v>
      </c>
      <c r="F64" s="150">
        <v>219</v>
      </c>
      <c r="G64" s="91">
        <v>10</v>
      </c>
      <c r="H64" s="91">
        <v>14</v>
      </c>
      <c r="I64" s="91">
        <v>18</v>
      </c>
      <c r="J64" s="91">
        <v>8</v>
      </c>
      <c r="K64" s="91">
        <v>12</v>
      </c>
      <c r="L64" s="91">
        <v>15</v>
      </c>
      <c r="M64" s="3"/>
      <c r="N64" s="3"/>
      <c r="O64" s="3"/>
    </row>
    <row r="65" spans="1:15" ht="15.75" customHeight="1" x14ac:dyDescent="0.25">
      <c r="A65" s="377"/>
      <c r="B65" s="438"/>
      <c r="C65" s="438"/>
      <c r="D65" s="438"/>
      <c r="E65" s="75" t="s">
        <v>77</v>
      </c>
      <c r="F65" s="150">
        <v>2103</v>
      </c>
      <c r="G65" s="91">
        <v>5</v>
      </c>
      <c r="H65" s="91">
        <v>8</v>
      </c>
      <c r="I65" s="91">
        <v>10</v>
      </c>
      <c r="J65" s="91">
        <v>5</v>
      </c>
      <c r="K65" s="91">
        <v>8</v>
      </c>
      <c r="L65" s="91">
        <v>10</v>
      </c>
      <c r="M65" s="3"/>
      <c r="N65" s="3"/>
      <c r="O65" s="3"/>
    </row>
    <row r="66" spans="1:15" ht="15.75" customHeight="1" x14ac:dyDescent="0.25">
      <c r="A66" s="377"/>
      <c r="B66" s="438"/>
      <c r="C66" s="438"/>
      <c r="D66" s="438"/>
      <c r="E66" s="74" t="s">
        <v>34</v>
      </c>
      <c r="F66" s="150">
        <v>204</v>
      </c>
      <c r="G66" s="91">
        <v>7</v>
      </c>
      <c r="H66" s="91">
        <v>10</v>
      </c>
      <c r="I66" s="91">
        <v>12</v>
      </c>
      <c r="J66" s="91">
        <v>5</v>
      </c>
      <c r="K66" s="91">
        <v>8</v>
      </c>
      <c r="L66" s="91">
        <v>10</v>
      </c>
      <c r="M66" s="3"/>
      <c r="N66" s="3"/>
      <c r="O66" s="3"/>
    </row>
    <row r="67" spans="1:15" x14ac:dyDescent="0.25">
      <c r="A67" s="377"/>
      <c r="B67" s="438"/>
      <c r="C67" s="438"/>
      <c r="D67" s="438"/>
      <c r="E67" s="157" t="s">
        <v>12</v>
      </c>
      <c r="F67" s="150">
        <v>791</v>
      </c>
      <c r="G67" s="149">
        <v>2</v>
      </c>
      <c r="H67" s="149">
        <v>2</v>
      </c>
      <c r="I67" s="149">
        <v>2</v>
      </c>
      <c r="J67" s="149">
        <v>2</v>
      </c>
      <c r="K67" s="149">
        <v>2</v>
      </c>
      <c r="L67" s="149">
        <v>2</v>
      </c>
      <c r="M67" s="3"/>
      <c r="N67" s="3"/>
      <c r="O67" s="3"/>
    </row>
    <row r="68" spans="1:15" ht="15.75" customHeight="1" x14ac:dyDescent="0.25">
      <c r="A68" s="377"/>
      <c r="B68" s="438"/>
      <c r="C68" s="438"/>
      <c r="D68" s="438"/>
      <c r="E68" s="75" t="s">
        <v>28</v>
      </c>
      <c r="F68" s="150">
        <v>80</v>
      </c>
      <c r="G68" s="117">
        <v>0.2</v>
      </c>
      <c r="H68" s="117">
        <v>0.2</v>
      </c>
      <c r="I68" s="117">
        <v>0.2</v>
      </c>
      <c r="J68" s="117">
        <v>0.2</v>
      </c>
      <c r="K68" s="134">
        <v>0.2</v>
      </c>
      <c r="L68" s="134">
        <v>0.2</v>
      </c>
      <c r="M68" s="3"/>
      <c r="N68" s="3"/>
      <c r="O68" s="3"/>
    </row>
    <row r="69" spans="1:15" ht="15.75" customHeight="1" x14ac:dyDescent="0.25">
      <c r="A69" s="406" t="s">
        <v>73</v>
      </c>
      <c r="B69" s="478">
        <v>130</v>
      </c>
      <c r="C69" s="478">
        <v>150</v>
      </c>
      <c r="D69" s="478">
        <v>180</v>
      </c>
      <c r="E69" s="75" t="s">
        <v>72</v>
      </c>
      <c r="F69" s="150">
        <v>276</v>
      </c>
      <c r="G69" s="82">
        <v>140</v>
      </c>
      <c r="H69" s="82">
        <v>144</v>
      </c>
      <c r="I69" s="82">
        <v>150</v>
      </c>
      <c r="J69" s="135">
        <v>93</v>
      </c>
      <c r="K69" s="87">
        <v>108</v>
      </c>
      <c r="L69" s="87">
        <v>111</v>
      </c>
      <c r="M69" s="3"/>
      <c r="N69" s="3"/>
      <c r="O69" s="3"/>
    </row>
    <row r="70" spans="1:15" ht="15.75" customHeight="1" x14ac:dyDescent="0.25">
      <c r="A70" s="407"/>
      <c r="B70" s="435"/>
      <c r="C70" s="435"/>
      <c r="D70" s="435"/>
      <c r="E70" s="75" t="s">
        <v>35</v>
      </c>
      <c r="F70" s="150">
        <v>219</v>
      </c>
      <c r="G70" s="82">
        <v>55</v>
      </c>
      <c r="H70" s="82">
        <v>75</v>
      </c>
      <c r="I70" s="82">
        <v>90</v>
      </c>
      <c r="J70" s="135">
        <v>48</v>
      </c>
      <c r="K70" s="87">
        <v>57</v>
      </c>
      <c r="L70" s="87">
        <v>63</v>
      </c>
      <c r="M70" s="3"/>
      <c r="N70" s="3"/>
      <c r="O70" s="3"/>
    </row>
    <row r="71" spans="1:15" x14ac:dyDescent="0.25">
      <c r="A71" s="407"/>
      <c r="B71" s="435"/>
      <c r="C71" s="435"/>
      <c r="D71" s="435"/>
      <c r="E71" s="74" t="s">
        <v>71</v>
      </c>
      <c r="F71" s="150">
        <v>417</v>
      </c>
      <c r="G71" s="81">
        <v>40</v>
      </c>
      <c r="H71" s="81">
        <v>15</v>
      </c>
      <c r="I71" s="81">
        <v>25</v>
      </c>
      <c r="J71" s="136">
        <v>40</v>
      </c>
      <c r="K71" s="87">
        <v>15</v>
      </c>
      <c r="L71" s="87">
        <v>25</v>
      </c>
      <c r="M71" s="3"/>
      <c r="N71" s="3"/>
      <c r="O71" s="3"/>
    </row>
    <row r="72" spans="1:15" x14ac:dyDescent="0.25">
      <c r="A72" s="407"/>
      <c r="B72" s="435"/>
      <c r="C72" s="435"/>
      <c r="D72" s="435"/>
      <c r="E72" s="74" t="s">
        <v>14</v>
      </c>
      <c r="F72" s="150">
        <v>4560</v>
      </c>
      <c r="G72" s="81">
        <v>8</v>
      </c>
      <c r="H72" s="81">
        <v>8</v>
      </c>
      <c r="I72" s="81">
        <v>8</v>
      </c>
      <c r="J72" s="136">
        <v>8</v>
      </c>
      <c r="K72" s="87">
        <v>8</v>
      </c>
      <c r="L72" s="87">
        <v>8</v>
      </c>
      <c r="M72" s="3"/>
      <c r="N72" s="3"/>
      <c r="O72" s="3"/>
    </row>
    <row r="73" spans="1:15" ht="15.75" x14ac:dyDescent="0.25">
      <c r="A73" s="437"/>
      <c r="B73" s="436"/>
      <c r="C73" s="436"/>
      <c r="D73" s="436"/>
      <c r="E73" s="75" t="s">
        <v>28</v>
      </c>
      <c r="F73" s="150">
        <v>80</v>
      </c>
      <c r="G73" s="83">
        <v>0.2</v>
      </c>
      <c r="H73" s="83">
        <v>0.2</v>
      </c>
      <c r="I73" s="83">
        <v>0.3</v>
      </c>
      <c r="J73" s="137">
        <v>0.2</v>
      </c>
      <c r="K73" s="113">
        <v>0.3</v>
      </c>
      <c r="L73" s="113">
        <v>0.3</v>
      </c>
      <c r="M73" s="3"/>
      <c r="N73" s="3"/>
      <c r="O73" s="3"/>
    </row>
    <row r="74" spans="1:15" ht="15.75" x14ac:dyDescent="0.25">
      <c r="A74" s="406" t="s">
        <v>50</v>
      </c>
      <c r="B74" s="468" t="s">
        <v>46</v>
      </c>
      <c r="C74" s="468" t="s">
        <v>46</v>
      </c>
      <c r="D74" s="468" t="s">
        <v>46</v>
      </c>
      <c r="E74" s="75" t="s">
        <v>42</v>
      </c>
      <c r="F74" s="150">
        <v>1488</v>
      </c>
      <c r="G74" s="83">
        <v>10</v>
      </c>
      <c r="H74" s="83">
        <v>10</v>
      </c>
      <c r="I74" s="83">
        <v>10</v>
      </c>
      <c r="J74" s="83">
        <v>5</v>
      </c>
      <c r="K74" s="83">
        <v>5</v>
      </c>
      <c r="L74" s="83">
        <v>5</v>
      </c>
      <c r="M74" s="3"/>
      <c r="N74" s="3"/>
      <c r="O74" s="3"/>
    </row>
    <row r="75" spans="1:15" ht="15.75" x14ac:dyDescent="0.25">
      <c r="A75" s="407"/>
      <c r="B75" s="415"/>
      <c r="C75" s="415"/>
      <c r="D75" s="415"/>
      <c r="E75" s="75" t="s">
        <v>51</v>
      </c>
      <c r="F75" s="150">
        <v>751</v>
      </c>
      <c r="G75" s="83">
        <v>89</v>
      </c>
      <c r="H75" s="83">
        <v>89</v>
      </c>
      <c r="I75" s="83">
        <v>89</v>
      </c>
      <c r="J75" s="83">
        <v>60</v>
      </c>
      <c r="K75" s="83">
        <v>60</v>
      </c>
      <c r="L75" s="83">
        <v>60</v>
      </c>
      <c r="M75" s="3"/>
      <c r="N75" s="3"/>
      <c r="O75" s="3"/>
    </row>
    <row r="76" spans="1:15" ht="15.75" x14ac:dyDescent="0.25">
      <c r="A76" s="437"/>
      <c r="B76" s="416"/>
      <c r="C76" s="416"/>
      <c r="D76" s="416"/>
      <c r="E76" s="75" t="s">
        <v>32</v>
      </c>
      <c r="F76" s="150">
        <v>425</v>
      </c>
      <c r="G76" s="83">
        <v>3</v>
      </c>
      <c r="H76" s="83">
        <v>3</v>
      </c>
      <c r="I76" s="83">
        <v>3</v>
      </c>
      <c r="J76" s="83">
        <v>3</v>
      </c>
      <c r="K76" s="83">
        <v>3</v>
      </c>
      <c r="L76" s="83">
        <v>3</v>
      </c>
      <c r="M76" s="3"/>
      <c r="N76" s="3"/>
      <c r="O76" s="3"/>
    </row>
    <row r="77" spans="1:15" ht="30" x14ac:dyDescent="0.25">
      <c r="A77" s="90" t="s">
        <v>110</v>
      </c>
      <c r="B77" s="91">
        <v>30</v>
      </c>
      <c r="C77" s="91">
        <v>50</v>
      </c>
      <c r="D77" s="91">
        <v>50</v>
      </c>
      <c r="E77" s="92" t="s">
        <v>110</v>
      </c>
      <c r="F77" s="91">
        <v>550</v>
      </c>
      <c r="G77" s="82">
        <v>30</v>
      </c>
      <c r="H77" s="82">
        <v>50</v>
      </c>
      <c r="I77" s="82">
        <v>50</v>
      </c>
      <c r="J77" s="82">
        <v>30</v>
      </c>
      <c r="K77" s="82">
        <v>50</v>
      </c>
      <c r="L77" s="82">
        <v>50</v>
      </c>
      <c r="M77" s="3"/>
      <c r="N77" s="3"/>
      <c r="O77" s="3"/>
    </row>
    <row r="78" spans="1:15" ht="15.75" thickBot="1" x14ac:dyDescent="0.3">
      <c r="A78" s="474"/>
      <c r="B78" s="475"/>
      <c r="C78" s="475"/>
      <c r="D78" s="475"/>
      <c r="E78" s="475"/>
      <c r="F78" s="475"/>
      <c r="G78" s="475"/>
      <c r="H78" s="475"/>
      <c r="I78" s="475"/>
      <c r="J78" s="475"/>
      <c r="K78" s="475"/>
      <c r="L78" s="475"/>
      <c r="M78" s="3"/>
      <c r="N78" s="3"/>
      <c r="O78" s="3"/>
    </row>
    <row r="79" spans="1:15" ht="15.75" thickBot="1" x14ac:dyDescent="0.3">
      <c r="A79" s="435" t="s">
        <v>108</v>
      </c>
      <c r="B79" s="477"/>
      <c r="C79" s="477"/>
      <c r="D79" s="477"/>
      <c r="E79" s="477"/>
      <c r="F79" s="477"/>
      <c r="G79" s="477"/>
      <c r="H79" s="477"/>
      <c r="I79" s="477"/>
      <c r="J79" s="477"/>
      <c r="K79" s="477"/>
      <c r="L79" s="477"/>
      <c r="M79" s="3"/>
      <c r="N79" s="3"/>
      <c r="O79" s="3"/>
    </row>
    <row r="80" spans="1:15" x14ac:dyDescent="0.25">
      <c r="A80" s="498" t="s">
        <v>153</v>
      </c>
      <c r="B80" s="434">
        <v>60</v>
      </c>
      <c r="C80" s="434">
        <v>80</v>
      </c>
      <c r="D80" s="434">
        <v>100</v>
      </c>
      <c r="E80" s="107" t="s">
        <v>103</v>
      </c>
      <c r="F80" s="161">
        <v>409</v>
      </c>
      <c r="G80" s="161">
        <v>30</v>
      </c>
      <c r="H80" s="161">
        <v>40</v>
      </c>
      <c r="I80" s="161">
        <v>48</v>
      </c>
      <c r="J80" s="161">
        <v>26</v>
      </c>
      <c r="K80" s="161">
        <v>29</v>
      </c>
      <c r="L80" s="161">
        <v>31</v>
      </c>
      <c r="M80" s="3"/>
      <c r="N80" s="3"/>
      <c r="O80" s="3"/>
    </row>
    <row r="81" spans="1:15" x14ac:dyDescent="0.25">
      <c r="A81" s="509"/>
      <c r="B81" s="435"/>
      <c r="C81" s="435"/>
      <c r="D81" s="435"/>
      <c r="E81" s="157" t="s">
        <v>35</v>
      </c>
      <c r="F81" s="155">
        <v>219</v>
      </c>
      <c r="G81" s="155">
        <v>17</v>
      </c>
      <c r="H81" s="155">
        <v>19</v>
      </c>
      <c r="I81" s="155">
        <v>28</v>
      </c>
      <c r="J81" s="155">
        <v>13</v>
      </c>
      <c r="K81" s="155">
        <v>14</v>
      </c>
      <c r="L81" s="155">
        <v>22</v>
      </c>
      <c r="M81" s="3"/>
      <c r="N81" s="3"/>
      <c r="O81" s="3"/>
    </row>
    <row r="82" spans="1:15" x14ac:dyDescent="0.25">
      <c r="A82" s="509"/>
      <c r="B82" s="435"/>
      <c r="C82" s="435"/>
      <c r="D82" s="435"/>
      <c r="E82" s="157" t="s">
        <v>40</v>
      </c>
      <c r="F82" s="155">
        <v>276</v>
      </c>
      <c r="G82" s="155">
        <v>35</v>
      </c>
      <c r="H82" s="155">
        <v>50</v>
      </c>
      <c r="I82" s="155">
        <v>60</v>
      </c>
      <c r="J82" s="155">
        <v>28</v>
      </c>
      <c r="K82" s="155">
        <v>33</v>
      </c>
      <c r="L82" s="155">
        <v>42</v>
      </c>
      <c r="M82" s="3"/>
      <c r="N82" s="3"/>
      <c r="O82" s="3"/>
    </row>
    <row r="83" spans="1:15" x14ac:dyDescent="0.25">
      <c r="A83" s="510"/>
      <c r="B83" s="436"/>
      <c r="C83" s="436"/>
      <c r="D83" s="436"/>
      <c r="E83" s="86" t="s">
        <v>12</v>
      </c>
      <c r="F83" s="150">
        <v>791</v>
      </c>
      <c r="G83" s="155">
        <v>3</v>
      </c>
      <c r="H83" s="155">
        <v>5</v>
      </c>
      <c r="I83" s="155">
        <v>5</v>
      </c>
      <c r="J83" s="155">
        <v>3</v>
      </c>
      <c r="K83" s="155">
        <v>5</v>
      </c>
      <c r="L83" s="155">
        <v>5</v>
      </c>
      <c r="M83" s="3"/>
      <c r="N83" s="3"/>
      <c r="O83" s="3"/>
    </row>
    <row r="84" spans="1:15" ht="15" customHeight="1" x14ac:dyDescent="0.25">
      <c r="A84" s="457" t="s">
        <v>116</v>
      </c>
      <c r="B84" s="409" t="s">
        <v>46</v>
      </c>
      <c r="C84" s="409" t="s">
        <v>48</v>
      </c>
      <c r="D84" s="409" t="s">
        <v>113</v>
      </c>
      <c r="E84" s="108" t="s">
        <v>155</v>
      </c>
      <c r="F84" s="150">
        <v>5000</v>
      </c>
      <c r="G84" s="81">
        <v>50</v>
      </c>
      <c r="H84" s="81">
        <v>65</v>
      </c>
      <c r="I84" s="81">
        <v>80</v>
      </c>
      <c r="J84" s="81">
        <v>47</v>
      </c>
      <c r="K84" s="81">
        <v>58</v>
      </c>
      <c r="L84" s="81">
        <v>69</v>
      </c>
      <c r="M84" s="3"/>
      <c r="N84" s="3"/>
      <c r="O84" s="3"/>
    </row>
    <row r="85" spans="1:15" ht="15" customHeight="1" x14ac:dyDescent="0.25">
      <c r="A85" s="457"/>
      <c r="B85" s="409"/>
      <c r="C85" s="409"/>
      <c r="D85" s="409"/>
      <c r="E85" s="108" t="s">
        <v>96</v>
      </c>
      <c r="F85" s="150">
        <v>613</v>
      </c>
      <c r="G85" s="81">
        <v>16</v>
      </c>
      <c r="H85" s="81">
        <v>20</v>
      </c>
      <c r="I85" s="81">
        <v>24</v>
      </c>
      <c r="J85" s="81">
        <v>16</v>
      </c>
      <c r="K85" s="81">
        <v>20</v>
      </c>
      <c r="L85" s="81">
        <v>24</v>
      </c>
      <c r="M85" s="3"/>
      <c r="N85" s="3"/>
      <c r="O85" s="3"/>
    </row>
    <row r="86" spans="1:15" ht="15" customHeight="1" x14ac:dyDescent="0.25">
      <c r="A86" s="457"/>
      <c r="B86" s="409"/>
      <c r="C86" s="409"/>
      <c r="D86" s="409"/>
      <c r="E86" s="74" t="s">
        <v>10</v>
      </c>
      <c r="F86" s="150">
        <v>219</v>
      </c>
      <c r="G86" s="81">
        <v>10</v>
      </c>
      <c r="H86" s="81">
        <v>12</v>
      </c>
      <c r="I86" s="81">
        <v>15</v>
      </c>
      <c r="J86" s="81">
        <v>8</v>
      </c>
      <c r="K86" s="81">
        <v>10</v>
      </c>
      <c r="L86" s="81">
        <v>12</v>
      </c>
      <c r="M86" s="3"/>
      <c r="N86" s="3"/>
      <c r="O86" s="3"/>
    </row>
    <row r="87" spans="1:15" ht="15" customHeight="1" x14ac:dyDescent="0.25">
      <c r="A87" s="457"/>
      <c r="B87" s="409"/>
      <c r="C87" s="409"/>
      <c r="D87" s="409"/>
      <c r="E87" s="74" t="s">
        <v>11</v>
      </c>
      <c r="F87" s="150">
        <v>204</v>
      </c>
      <c r="G87" s="81">
        <v>9</v>
      </c>
      <c r="H87" s="81">
        <v>12</v>
      </c>
      <c r="I87" s="81">
        <v>14</v>
      </c>
      <c r="J87" s="81">
        <v>8</v>
      </c>
      <c r="K87" s="81">
        <v>10</v>
      </c>
      <c r="L87" s="81">
        <v>12</v>
      </c>
      <c r="M87" s="3"/>
      <c r="N87" s="3"/>
      <c r="O87" s="3"/>
    </row>
    <row r="88" spans="1:15" x14ac:dyDescent="0.25">
      <c r="A88" s="457"/>
      <c r="B88" s="409"/>
      <c r="C88" s="409"/>
      <c r="D88" s="409"/>
      <c r="E88" s="74" t="s">
        <v>12</v>
      </c>
      <c r="F88" s="150">
        <v>791</v>
      </c>
      <c r="G88" s="81">
        <v>3</v>
      </c>
      <c r="H88" s="81">
        <v>4</v>
      </c>
      <c r="I88" s="81">
        <v>5</v>
      </c>
      <c r="J88" s="81">
        <v>5</v>
      </c>
      <c r="K88" s="81">
        <v>5</v>
      </c>
      <c r="L88" s="81">
        <v>7</v>
      </c>
      <c r="M88" s="3"/>
      <c r="N88" s="3"/>
      <c r="O88" s="3"/>
    </row>
    <row r="89" spans="1:15" ht="15.75" x14ac:dyDescent="0.25">
      <c r="A89" s="457"/>
      <c r="B89" s="409"/>
      <c r="C89" s="409"/>
      <c r="D89" s="409"/>
      <c r="E89" s="75" t="s">
        <v>28</v>
      </c>
      <c r="F89" s="150">
        <v>80</v>
      </c>
      <c r="G89" s="83">
        <v>0.2</v>
      </c>
      <c r="H89" s="83">
        <v>0.2</v>
      </c>
      <c r="I89" s="83">
        <v>0.3</v>
      </c>
      <c r="J89" s="83">
        <v>0.2</v>
      </c>
      <c r="K89" s="83">
        <v>0.2</v>
      </c>
      <c r="L89" s="83">
        <v>0.3</v>
      </c>
      <c r="M89" s="3"/>
      <c r="N89" s="3"/>
      <c r="O89" s="3"/>
    </row>
    <row r="90" spans="1:15" ht="30" x14ac:dyDescent="0.25">
      <c r="A90" s="377" t="s">
        <v>140</v>
      </c>
      <c r="B90" s="429">
        <v>50</v>
      </c>
      <c r="C90" s="429">
        <v>50</v>
      </c>
      <c r="D90" s="440">
        <v>50</v>
      </c>
      <c r="E90" s="126" t="s">
        <v>127</v>
      </c>
      <c r="F90" s="152">
        <v>412</v>
      </c>
      <c r="G90" s="118">
        <v>30</v>
      </c>
      <c r="H90" s="118">
        <v>30</v>
      </c>
      <c r="I90" s="118">
        <v>30</v>
      </c>
      <c r="J90" s="118">
        <v>30</v>
      </c>
      <c r="K90" s="118">
        <v>30</v>
      </c>
      <c r="L90" s="118">
        <v>30</v>
      </c>
      <c r="M90" s="3"/>
      <c r="N90" s="3"/>
      <c r="O90" s="3"/>
    </row>
    <row r="91" spans="1:15" ht="30" x14ac:dyDescent="0.25">
      <c r="A91" s="377"/>
      <c r="B91" s="429"/>
      <c r="C91" s="429"/>
      <c r="D91" s="429"/>
      <c r="E91" s="157" t="s">
        <v>128</v>
      </c>
      <c r="F91" s="150">
        <v>412</v>
      </c>
      <c r="G91" s="81">
        <v>2</v>
      </c>
      <c r="H91" s="81">
        <v>2</v>
      </c>
      <c r="I91" s="81">
        <v>2</v>
      </c>
      <c r="J91" s="81">
        <v>2</v>
      </c>
      <c r="K91" s="81">
        <v>2</v>
      </c>
      <c r="L91" s="81">
        <v>2</v>
      </c>
      <c r="M91" s="3"/>
      <c r="N91" s="3"/>
      <c r="O91" s="3"/>
    </row>
    <row r="92" spans="1:15" x14ac:dyDescent="0.25">
      <c r="A92" s="377"/>
      <c r="B92" s="429"/>
      <c r="C92" s="429"/>
      <c r="D92" s="429"/>
      <c r="E92" s="157" t="s">
        <v>38</v>
      </c>
      <c r="F92" s="150">
        <v>425</v>
      </c>
      <c r="G92" s="81">
        <v>4</v>
      </c>
      <c r="H92" s="81">
        <v>4</v>
      </c>
      <c r="I92" s="81">
        <v>4</v>
      </c>
      <c r="J92" s="81">
        <v>4</v>
      </c>
      <c r="K92" s="81">
        <v>4</v>
      </c>
      <c r="L92" s="81">
        <v>4</v>
      </c>
      <c r="M92" s="3"/>
      <c r="N92" s="3"/>
      <c r="O92" s="3"/>
    </row>
    <row r="93" spans="1:15" x14ac:dyDescent="0.25">
      <c r="A93" s="377"/>
      <c r="B93" s="429"/>
      <c r="C93" s="429"/>
      <c r="D93" s="429"/>
      <c r="E93" s="157" t="s">
        <v>129</v>
      </c>
      <c r="F93" s="150">
        <v>4560</v>
      </c>
      <c r="G93" s="81">
        <v>1</v>
      </c>
      <c r="H93" s="81">
        <v>1</v>
      </c>
      <c r="I93" s="81">
        <v>1</v>
      </c>
      <c r="J93" s="81">
        <v>1</v>
      </c>
      <c r="K93" s="81">
        <v>1</v>
      </c>
      <c r="L93" s="81">
        <v>1</v>
      </c>
      <c r="M93" s="3"/>
      <c r="N93" s="3"/>
      <c r="O93" s="3"/>
    </row>
    <row r="94" spans="1:15" x14ac:dyDescent="0.25">
      <c r="A94" s="377"/>
      <c r="B94" s="429"/>
      <c r="C94" s="429"/>
      <c r="D94" s="429"/>
      <c r="E94" s="157" t="s">
        <v>133</v>
      </c>
      <c r="F94" s="150">
        <v>517</v>
      </c>
      <c r="G94" s="81">
        <v>5</v>
      </c>
      <c r="H94" s="81">
        <v>5</v>
      </c>
      <c r="I94" s="81">
        <v>5</v>
      </c>
      <c r="J94" s="81">
        <v>5</v>
      </c>
      <c r="K94" s="81">
        <v>5</v>
      </c>
      <c r="L94" s="81">
        <v>5</v>
      </c>
      <c r="M94" s="3"/>
      <c r="N94" s="3"/>
      <c r="O94" s="3"/>
    </row>
    <row r="95" spans="1:15" x14ac:dyDescent="0.25">
      <c r="A95" s="377"/>
      <c r="B95" s="429"/>
      <c r="C95" s="429"/>
      <c r="D95" s="429"/>
      <c r="E95" s="157" t="s">
        <v>61</v>
      </c>
      <c r="F95" s="150">
        <v>417</v>
      </c>
      <c r="G95" s="81">
        <v>9</v>
      </c>
      <c r="H95" s="81">
        <v>9</v>
      </c>
      <c r="I95" s="81">
        <v>9</v>
      </c>
      <c r="J95" s="81">
        <v>9</v>
      </c>
      <c r="K95" s="81">
        <v>9</v>
      </c>
      <c r="L95" s="81">
        <v>9</v>
      </c>
      <c r="M95" s="3"/>
      <c r="N95" s="3"/>
      <c r="O95" s="3"/>
    </row>
    <row r="96" spans="1:15" ht="15" customHeight="1" x14ac:dyDescent="0.25">
      <c r="A96" s="377"/>
      <c r="B96" s="429"/>
      <c r="C96" s="429"/>
      <c r="D96" s="429"/>
      <c r="E96" s="157" t="s">
        <v>141</v>
      </c>
      <c r="F96" s="150">
        <v>2462</v>
      </c>
      <c r="G96" s="81">
        <v>13</v>
      </c>
      <c r="H96" s="81">
        <v>13</v>
      </c>
      <c r="I96" s="81">
        <v>13</v>
      </c>
      <c r="J96" s="81">
        <v>13</v>
      </c>
      <c r="K96" s="81">
        <v>13</v>
      </c>
      <c r="L96" s="81">
        <v>13</v>
      </c>
      <c r="M96" s="3"/>
      <c r="N96" s="3"/>
      <c r="O96" s="3"/>
    </row>
    <row r="97" spans="1:15" ht="15" customHeight="1" x14ac:dyDescent="0.25">
      <c r="A97" s="377"/>
      <c r="B97" s="429"/>
      <c r="C97" s="429"/>
      <c r="D97" s="429"/>
      <c r="E97" s="157" t="s">
        <v>130</v>
      </c>
      <c r="F97" s="150">
        <v>5895</v>
      </c>
      <c r="G97" s="81">
        <v>1</v>
      </c>
      <c r="H97" s="81">
        <v>1</v>
      </c>
      <c r="I97" s="81">
        <v>1</v>
      </c>
      <c r="J97" s="81">
        <v>1</v>
      </c>
      <c r="K97" s="81">
        <v>1</v>
      </c>
      <c r="L97" s="81">
        <v>1</v>
      </c>
      <c r="M97" s="3"/>
      <c r="N97" s="3"/>
      <c r="O97" s="3"/>
    </row>
    <row r="98" spans="1:15" x14ac:dyDescent="0.25">
      <c r="A98" s="377"/>
      <c r="B98" s="429"/>
      <c r="C98" s="429"/>
      <c r="D98" s="429"/>
      <c r="E98" s="157" t="s">
        <v>131</v>
      </c>
      <c r="F98" s="150">
        <v>80</v>
      </c>
      <c r="G98" s="83">
        <v>0.2</v>
      </c>
      <c r="H98" s="83">
        <v>0.2</v>
      </c>
      <c r="I98" s="83">
        <v>0.2</v>
      </c>
      <c r="J98" s="83">
        <v>0.2</v>
      </c>
      <c r="K98" s="83">
        <v>0.2</v>
      </c>
      <c r="L98" s="83">
        <v>0.2</v>
      </c>
      <c r="M98" s="3"/>
      <c r="N98" s="3"/>
      <c r="O98" s="3"/>
    </row>
    <row r="99" spans="1:15" ht="18.75" customHeight="1" x14ac:dyDescent="0.25">
      <c r="A99" s="377"/>
      <c r="B99" s="429"/>
      <c r="C99" s="429"/>
      <c r="D99" s="429"/>
      <c r="E99" s="157" t="s">
        <v>132</v>
      </c>
      <c r="F99" s="150">
        <v>5000</v>
      </c>
      <c r="G99" s="150">
        <v>0.03</v>
      </c>
      <c r="H99" s="150">
        <v>0.03</v>
      </c>
      <c r="I99" s="150">
        <v>0.03</v>
      </c>
      <c r="J99" s="150">
        <v>0.03</v>
      </c>
      <c r="K99" s="150">
        <v>0.03</v>
      </c>
      <c r="L99" s="150">
        <v>0.03</v>
      </c>
      <c r="M99" s="3"/>
      <c r="N99" s="3"/>
      <c r="O99" s="3"/>
    </row>
    <row r="100" spans="1:15" ht="18.75" customHeight="1" x14ac:dyDescent="0.25">
      <c r="A100" s="377"/>
      <c r="B100" s="429"/>
      <c r="C100" s="429"/>
      <c r="D100" s="429"/>
      <c r="E100" s="157" t="s">
        <v>133</v>
      </c>
      <c r="F100" s="150">
        <v>517</v>
      </c>
      <c r="G100" s="81">
        <v>1</v>
      </c>
      <c r="H100" s="81">
        <v>1</v>
      </c>
      <c r="I100" s="81">
        <v>1</v>
      </c>
      <c r="J100" s="81">
        <v>1</v>
      </c>
      <c r="K100" s="81">
        <v>1</v>
      </c>
      <c r="L100" s="81">
        <v>1</v>
      </c>
      <c r="M100" s="3"/>
      <c r="N100" s="3"/>
      <c r="O100" s="3"/>
    </row>
    <row r="101" spans="1:15" ht="15.75" x14ac:dyDescent="0.25">
      <c r="A101" s="406" t="s">
        <v>98</v>
      </c>
      <c r="B101" s="453">
        <v>200</v>
      </c>
      <c r="C101" s="453">
        <v>200</v>
      </c>
      <c r="D101" s="453">
        <v>200</v>
      </c>
      <c r="E101" s="75" t="s">
        <v>42</v>
      </c>
      <c r="F101" s="150">
        <v>1488</v>
      </c>
      <c r="G101" s="81">
        <v>20</v>
      </c>
      <c r="H101" s="81">
        <v>20</v>
      </c>
      <c r="I101" s="81">
        <v>20</v>
      </c>
      <c r="J101" s="81">
        <v>20</v>
      </c>
      <c r="K101" s="81">
        <v>20</v>
      </c>
      <c r="L101" s="81">
        <v>20</v>
      </c>
      <c r="M101" s="3"/>
      <c r="N101" s="3"/>
      <c r="O101" s="3"/>
    </row>
    <row r="102" spans="1:15" ht="15.75" x14ac:dyDescent="0.25">
      <c r="A102" s="407"/>
      <c r="B102" s="439"/>
      <c r="C102" s="439"/>
      <c r="D102" s="439"/>
      <c r="E102" s="75" t="s">
        <v>38</v>
      </c>
      <c r="F102" s="150">
        <v>425</v>
      </c>
      <c r="G102" s="81">
        <v>8</v>
      </c>
      <c r="H102" s="81">
        <v>8</v>
      </c>
      <c r="I102" s="81">
        <v>8</v>
      </c>
      <c r="J102" s="81">
        <v>8</v>
      </c>
      <c r="K102" s="81">
        <v>8</v>
      </c>
      <c r="L102" s="81">
        <v>8</v>
      </c>
      <c r="M102" s="3"/>
      <c r="N102" s="3"/>
      <c r="O102" s="3"/>
    </row>
    <row r="103" spans="1:15" ht="30" x14ac:dyDescent="0.25">
      <c r="A103" s="90" t="s">
        <v>110</v>
      </c>
      <c r="B103" s="91">
        <v>30</v>
      </c>
      <c r="C103" s="91">
        <v>50</v>
      </c>
      <c r="D103" s="91">
        <v>50</v>
      </c>
      <c r="E103" s="92" t="s">
        <v>110</v>
      </c>
      <c r="F103" s="77">
        <v>550</v>
      </c>
      <c r="G103" s="82">
        <v>30</v>
      </c>
      <c r="H103" s="82">
        <v>50</v>
      </c>
      <c r="I103" s="82">
        <v>50</v>
      </c>
      <c r="J103" s="82">
        <v>30</v>
      </c>
      <c r="K103" s="82">
        <v>50</v>
      </c>
      <c r="L103" s="82">
        <v>50</v>
      </c>
      <c r="M103" s="3"/>
      <c r="N103" s="3"/>
      <c r="O103" s="3"/>
    </row>
    <row r="104" spans="1:15" ht="15.75" thickBot="1" x14ac:dyDescent="0.3">
      <c r="A104" s="469"/>
      <c r="B104" s="470"/>
      <c r="C104" s="470"/>
      <c r="D104" s="470"/>
      <c r="E104" s="470"/>
      <c r="F104" s="470"/>
      <c r="G104" s="470"/>
      <c r="H104" s="470"/>
      <c r="I104" s="470"/>
      <c r="J104" s="470"/>
      <c r="K104" s="470"/>
      <c r="L104" s="470"/>
      <c r="M104" s="3"/>
      <c r="N104" s="3"/>
      <c r="O104" s="3"/>
    </row>
    <row r="105" spans="1:15" ht="15.75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3"/>
      <c r="N105" s="3"/>
      <c r="O105" s="3"/>
    </row>
    <row r="106" spans="1:15" ht="15.75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3"/>
      <c r="N106" s="3"/>
      <c r="O106" s="3"/>
    </row>
    <row r="107" spans="1:15" ht="15.75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3"/>
      <c r="N107" s="3"/>
      <c r="O107" s="3"/>
    </row>
    <row r="108" spans="1:15" ht="15.75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3"/>
      <c r="N108" s="3"/>
      <c r="O108" s="3"/>
    </row>
    <row r="109" spans="1:15" ht="15.75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3"/>
      <c r="N109" s="3"/>
      <c r="O109" s="3"/>
    </row>
    <row r="110" spans="1:15" ht="15.75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3"/>
      <c r="N110" s="3"/>
      <c r="O110" s="3"/>
    </row>
    <row r="111" spans="1:15" ht="15.75" x14ac:dyDescent="0.25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</row>
    <row r="112" spans="1:15" ht="15.75" x14ac:dyDescent="0.25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</row>
    <row r="113" spans="1:12" ht="15.75" x14ac:dyDescent="0.25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</row>
    <row r="114" spans="1:12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</row>
  </sheetData>
  <mergeCells count="86">
    <mergeCell ref="A90:A100"/>
    <mergeCell ref="B90:B100"/>
    <mergeCell ref="C90:C100"/>
    <mergeCell ref="D90:D100"/>
    <mergeCell ref="A104:L104"/>
    <mergeCell ref="A101:A102"/>
    <mergeCell ref="B101:B102"/>
    <mergeCell ref="C101:C102"/>
    <mergeCell ref="D101:D102"/>
    <mergeCell ref="A84:A89"/>
    <mergeCell ref="B84:B89"/>
    <mergeCell ref="C84:C89"/>
    <mergeCell ref="D84:D89"/>
    <mergeCell ref="A80:A83"/>
    <mergeCell ref="B80:B83"/>
    <mergeCell ref="C80:C83"/>
    <mergeCell ref="D80:D83"/>
    <mergeCell ref="A78:L78"/>
    <mergeCell ref="A79:L79"/>
    <mergeCell ref="A74:A76"/>
    <mergeCell ref="B74:B76"/>
    <mergeCell ref="C74:C76"/>
    <mergeCell ref="D74:D76"/>
    <mergeCell ref="A53:A55"/>
    <mergeCell ref="B53:B55"/>
    <mergeCell ref="C53:C55"/>
    <mergeCell ref="D53:D55"/>
    <mergeCell ref="A69:A73"/>
    <mergeCell ref="B69:B73"/>
    <mergeCell ref="C69:C73"/>
    <mergeCell ref="D69:D73"/>
    <mergeCell ref="A63:A68"/>
    <mergeCell ref="B63:B68"/>
    <mergeCell ref="C63:C68"/>
    <mergeCell ref="D63:D68"/>
    <mergeCell ref="A61:L61"/>
    <mergeCell ref="A62:L62"/>
    <mergeCell ref="A57:A58"/>
    <mergeCell ref="B57:B58"/>
    <mergeCell ref="C57:C58"/>
    <mergeCell ref="D57:D58"/>
    <mergeCell ref="A50:A52"/>
    <mergeCell ref="B50:B52"/>
    <mergeCell ref="C50:C52"/>
    <mergeCell ref="D50:D52"/>
    <mergeCell ref="A44:A49"/>
    <mergeCell ref="B44:B49"/>
    <mergeCell ref="C44:C49"/>
    <mergeCell ref="D44:D49"/>
    <mergeCell ref="A41:L41"/>
    <mergeCell ref="A42:L42"/>
    <mergeCell ref="A38:A39"/>
    <mergeCell ref="B38:B39"/>
    <mergeCell ref="C38:C39"/>
    <mergeCell ref="D38:D39"/>
    <mergeCell ref="A12:A17"/>
    <mergeCell ref="B12:B17"/>
    <mergeCell ref="C12:C17"/>
    <mergeCell ref="D12:D17"/>
    <mergeCell ref="A35:A37"/>
    <mergeCell ref="B35:B37"/>
    <mergeCell ref="C35:C37"/>
    <mergeCell ref="D35:D37"/>
    <mergeCell ref="A25:A34"/>
    <mergeCell ref="B25:B34"/>
    <mergeCell ref="C25:C34"/>
    <mergeCell ref="D25:D34"/>
    <mergeCell ref="A23:L23"/>
    <mergeCell ref="A24:L24"/>
    <mergeCell ref="A18:A20"/>
    <mergeCell ref="B18:B20"/>
    <mergeCell ref="C18:C20"/>
    <mergeCell ref="D18:D20"/>
    <mergeCell ref="A8:L8"/>
    <mergeCell ref="A9:L9"/>
    <mergeCell ref="A10:A11"/>
    <mergeCell ref="B10:B11"/>
    <mergeCell ref="C10:C11"/>
    <mergeCell ref="D10:D11"/>
    <mergeCell ref="A2:L2"/>
    <mergeCell ref="A6:A7"/>
    <mergeCell ref="B6:D6"/>
    <mergeCell ref="E6:E7"/>
    <mergeCell ref="F6:F7"/>
    <mergeCell ref="G6:I6"/>
    <mergeCell ref="J6:L6"/>
  </mergeCells>
  <pageMargins left="0.23622047244094491" right="0.23622047244094491" top="0.74803149606299213" bottom="0.74803149606299213" header="0.31496062992125984" footer="0.31496062992125984"/>
  <pageSetup paperSize="9" scale="95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45"/>
  <sheetViews>
    <sheetView view="pageBreakPreview" topLeftCell="A25" zoomScale="136" zoomScaleNormal="100" zoomScaleSheetLayoutView="136" workbookViewId="0">
      <selection activeCell="L38" sqref="L38"/>
    </sheetView>
  </sheetViews>
  <sheetFormatPr defaultRowHeight="15" x14ac:dyDescent="0.25"/>
  <cols>
    <col min="2" max="2" width="14.5703125" customWidth="1"/>
    <col min="3" max="3" width="16.140625" customWidth="1"/>
    <col min="4" max="4" width="10.28515625" customWidth="1"/>
    <col min="7" max="7" width="12.42578125" customWidth="1"/>
    <col min="8" max="9" width="11.42578125" bestFit="1" customWidth="1"/>
  </cols>
  <sheetData>
    <row r="2" spans="1:9" ht="21" thickBot="1" x14ac:dyDescent="0.35">
      <c r="A2" s="10"/>
      <c r="B2" s="513" t="s">
        <v>15</v>
      </c>
      <c r="C2" s="513"/>
      <c r="D2" s="513"/>
      <c r="E2" s="513"/>
      <c r="F2" s="513"/>
      <c r="G2" s="10"/>
      <c r="H2" s="10"/>
      <c r="I2" s="10"/>
    </row>
    <row r="3" spans="1:9" ht="29.25" customHeight="1" x14ac:dyDescent="0.25">
      <c r="A3" s="514" t="s">
        <v>29</v>
      </c>
      <c r="B3" s="517"/>
      <c r="C3" s="519" t="s">
        <v>16</v>
      </c>
      <c r="D3" s="521" t="s">
        <v>6</v>
      </c>
      <c r="E3" s="522"/>
      <c r="F3" s="523"/>
      <c r="G3" s="511" t="s">
        <v>109</v>
      </c>
      <c r="H3" s="511"/>
      <c r="I3" s="512"/>
    </row>
    <row r="4" spans="1:9" ht="28.5" x14ac:dyDescent="0.25">
      <c r="A4" s="515"/>
      <c r="B4" s="518"/>
      <c r="C4" s="520"/>
      <c r="D4" s="9" t="s">
        <v>13</v>
      </c>
      <c r="E4" s="9" t="s">
        <v>7</v>
      </c>
      <c r="F4" s="9" t="s">
        <v>8</v>
      </c>
      <c r="G4" s="9" t="s">
        <v>13</v>
      </c>
      <c r="H4" s="9" t="s">
        <v>7</v>
      </c>
      <c r="I4" s="5" t="s">
        <v>8</v>
      </c>
    </row>
    <row r="5" spans="1:9" x14ac:dyDescent="0.25">
      <c r="A5" s="515"/>
      <c r="B5" s="524" t="s">
        <v>105</v>
      </c>
      <c r="C5" s="6" t="s">
        <v>18</v>
      </c>
      <c r="D5" s="7" t="e">
        <f>'лето-осень 1н'!#REF!</f>
        <v>#REF!</v>
      </c>
      <c r="E5" s="7" t="e">
        <f>'лето-осень 1н'!#REF!</f>
        <v>#REF!</v>
      </c>
      <c r="F5" s="7" t="e">
        <f>'лето-осень 1н'!#REF!</f>
        <v>#REF!</v>
      </c>
      <c r="G5" s="77" t="e">
        <f>'лето-осень 1н'!#REF!</f>
        <v>#REF!</v>
      </c>
      <c r="H5" s="77" t="e">
        <f>'лето-осень 1н'!#REF!</f>
        <v>#REF!</v>
      </c>
      <c r="I5" s="77" t="e">
        <f>'лето-осень 1н'!#REF!</f>
        <v>#REF!</v>
      </c>
    </row>
    <row r="6" spans="1:9" x14ac:dyDescent="0.25">
      <c r="A6" s="515"/>
      <c r="B6" s="525"/>
      <c r="C6" s="6" t="s">
        <v>19</v>
      </c>
      <c r="D6" s="7" t="e">
        <f>'лето-осень 1н'!#REF!</f>
        <v>#REF!</v>
      </c>
      <c r="E6" s="7" t="e">
        <f>'лето-осень 1н'!#REF!</f>
        <v>#REF!</v>
      </c>
      <c r="F6" s="7" t="e">
        <f>'лето-осень 1н'!#REF!</f>
        <v>#REF!</v>
      </c>
      <c r="G6" s="77" t="e">
        <f>'лето-осень 1н'!#REF!</f>
        <v>#REF!</v>
      </c>
      <c r="H6" s="77" t="e">
        <f>'лето-осень 1н'!#REF!</f>
        <v>#REF!</v>
      </c>
      <c r="I6" s="77" t="e">
        <f>'лето-осень 1н'!#REF!</f>
        <v>#REF!</v>
      </c>
    </row>
    <row r="7" spans="1:9" x14ac:dyDescent="0.25">
      <c r="A7" s="515"/>
      <c r="B7" s="525"/>
      <c r="C7" s="6" t="s">
        <v>20</v>
      </c>
      <c r="D7" s="7" t="e">
        <f>'лето-осень 1н'!#REF!</f>
        <v>#REF!</v>
      </c>
      <c r="E7" s="7" t="e">
        <f>'лето-осень 1н'!#REF!</f>
        <v>#REF!</v>
      </c>
      <c r="F7" s="7" t="e">
        <f>'лето-осень 1н'!#REF!</f>
        <v>#REF!</v>
      </c>
      <c r="G7" s="77" t="e">
        <f>'лето-осень 1н'!#REF!</f>
        <v>#REF!</v>
      </c>
      <c r="H7" s="77" t="e">
        <f>'лето-осень 1н'!#REF!</f>
        <v>#REF!</v>
      </c>
      <c r="I7" s="77" t="e">
        <f>'лето-осень 1н'!#REF!</f>
        <v>#REF!</v>
      </c>
    </row>
    <row r="8" spans="1:9" x14ac:dyDescent="0.25">
      <c r="A8" s="515"/>
      <c r="B8" s="525"/>
      <c r="C8" s="6" t="s">
        <v>21</v>
      </c>
      <c r="D8" s="7" t="e">
        <f>'лето-осень 1н'!#REF!</f>
        <v>#REF!</v>
      </c>
      <c r="E8" s="7" t="e">
        <f>'лето-осень 1н'!#REF!</f>
        <v>#REF!</v>
      </c>
      <c r="F8" s="7" t="e">
        <f>'лето-осень 1н'!#REF!</f>
        <v>#REF!</v>
      </c>
      <c r="G8" s="77" t="e">
        <f>'лето-осень 1н'!#REF!</f>
        <v>#REF!</v>
      </c>
      <c r="H8" s="77" t="e">
        <f>'лето-осень 1н'!#REF!</f>
        <v>#REF!</v>
      </c>
      <c r="I8" s="77" t="e">
        <f>'лето-осень 1н'!#REF!</f>
        <v>#REF!</v>
      </c>
    </row>
    <row r="9" spans="1:9" x14ac:dyDescent="0.25">
      <c r="A9" s="515"/>
      <c r="B9" s="526"/>
      <c r="C9" s="6" t="s">
        <v>22</v>
      </c>
      <c r="D9" s="7" t="e">
        <f>'лето-осень 1н'!#REF!</f>
        <v>#REF!</v>
      </c>
      <c r="E9" s="7" t="e">
        <f>'лето-осень 1н'!#REF!</f>
        <v>#REF!</v>
      </c>
      <c r="F9" s="7" t="e">
        <f>'лето-осень 1н'!#REF!</f>
        <v>#REF!</v>
      </c>
      <c r="G9" s="77" t="e">
        <f>'лето-осень 1н'!#REF!</f>
        <v>#REF!</v>
      </c>
      <c r="H9" s="77" t="e">
        <f>'лето-осень 1н'!#REF!</f>
        <v>#REF!</v>
      </c>
      <c r="I9" s="77" t="e">
        <f>'лето-осень 1н'!#REF!</f>
        <v>#REF!</v>
      </c>
    </row>
    <row r="10" spans="1:9" x14ac:dyDescent="0.25">
      <c r="A10" s="515"/>
      <c r="B10" s="524" t="s">
        <v>104</v>
      </c>
      <c r="C10" s="6" t="s">
        <v>18</v>
      </c>
      <c r="D10" s="7" t="e">
        <f>'лето-осень 2н'!#REF!</f>
        <v>#REF!</v>
      </c>
      <c r="E10" s="7" t="e">
        <f>'лето-осень 2н'!#REF!</f>
        <v>#REF!</v>
      </c>
      <c r="F10" s="7" t="e">
        <f>'лето-осень 2н'!#REF!</f>
        <v>#REF!</v>
      </c>
      <c r="G10" s="77" t="e">
        <f>'лето-осень 2н'!#REF!</f>
        <v>#REF!</v>
      </c>
      <c r="H10" s="77" t="e">
        <f>'лето-осень 2н'!#REF!</f>
        <v>#REF!</v>
      </c>
      <c r="I10" s="77" t="e">
        <f>'лето-осень 2н'!#REF!</f>
        <v>#REF!</v>
      </c>
    </row>
    <row r="11" spans="1:9" x14ac:dyDescent="0.25">
      <c r="A11" s="515"/>
      <c r="B11" s="525"/>
      <c r="C11" s="6" t="s">
        <v>19</v>
      </c>
      <c r="D11" s="7" t="e">
        <f>'лето-осень 2н'!#REF!</f>
        <v>#REF!</v>
      </c>
      <c r="E11" s="7" t="e">
        <f>'лето-осень 2н'!#REF!</f>
        <v>#REF!</v>
      </c>
      <c r="F11" s="7" t="e">
        <f>'лето-осень 2н'!#REF!</f>
        <v>#REF!</v>
      </c>
      <c r="G11" s="77" t="e">
        <f>'лето-осень 2н'!#REF!</f>
        <v>#REF!</v>
      </c>
      <c r="H11" s="77" t="e">
        <f>'лето-осень 2н'!#REF!</f>
        <v>#REF!</v>
      </c>
      <c r="I11" s="77" t="e">
        <f>'лето-осень 2н'!#REF!</f>
        <v>#REF!</v>
      </c>
    </row>
    <row r="12" spans="1:9" x14ac:dyDescent="0.25">
      <c r="A12" s="515"/>
      <c r="B12" s="525"/>
      <c r="C12" s="6" t="s">
        <v>20</v>
      </c>
      <c r="D12" s="7" t="e">
        <f>'лето-осень 2н'!#REF!</f>
        <v>#REF!</v>
      </c>
      <c r="E12" s="7" t="e">
        <f>'лето-осень 2н'!#REF!</f>
        <v>#REF!</v>
      </c>
      <c r="F12" s="7" t="e">
        <f>'лето-осень 2н'!#REF!</f>
        <v>#REF!</v>
      </c>
      <c r="G12" s="77" t="e">
        <f>'лето-осень 2н'!#REF!</f>
        <v>#REF!</v>
      </c>
      <c r="H12" s="77" t="e">
        <f>'лето-осень 2н'!#REF!</f>
        <v>#REF!</v>
      </c>
      <c r="I12" s="77" t="e">
        <f>'лето-осень 2н'!#REF!</f>
        <v>#REF!</v>
      </c>
    </row>
    <row r="13" spans="1:9" x14ac:dyDescent="0.25">
      <c r="A13" s="515"/>
      <c r="B13" s="525"/>
      <c r="C13" s="6" t="s">
        <v>21</v>
      </c>
      <c r="D13" s="7" t="e">
        <f>'лето-осень 2н'!#REF!</f>
        <v>#REF!</v>
      </c>
      <c r="E13" s="7" t="e">
        <f>'лето-осень 2н'!#REF!</f>
        <v>#REF!</v>
      </c>
      <c r="F13" s="7" t="e">
        <f>'лето-осень 2н'!#REF!</f>
        <v>#REF!</v>
      </c>
      <c r="G13" s="77" t="e">
        <f>'лето-осень 2н'!#REF!</f>
        <v>#REF!</v>
      </c>
      <c r="H13" s="77" t="e">
        <f>'лето-осень 2н'!#REF!</f>
        <v>#REF!</v>
      </c>
      <c r="I13" s="77" t="e">
        <f>'лето-осень 2н'!#REF!</f>
        <v>#REF!</v>
      </c>
    </row>
    <row r="14" spans="1:9" x14ac:dyDescent="0.25">
      <c r="A14" s="515"/>
      <c r="B14" s="526"/>
      <c r="C14" s="6" t="s">
        <v>22</v>
      </c>
      <c r="D14" s="7" t="e">
        <f>'лето-осень 2н'!#REF!</f>
        <v>#REF!</v>
      </c>
      <c r="E14" s="7" t="e">
        <f>'лето-осень 2н'!#REF!</f>
        <v>#REF!</v>
      </c>
      <c r="F14" s="7" t="e">
        <f>'лето-осень 2н'!#REF!</f>
        <v>#REF!</v>
      </c>
      <c r="G14" s="77" t="e">
        <f>'лето-осень 2н'!#REF!</f>
        <v>#REF!</v>
      </c>
      <c r="H14" s="77" t="e">
        <f>'лето-осень 2н'!#REF!</f>
        <v>#REF!</v>
      </c>
      <c r="I14" s="77" t="e">
        <f>'лето-осень 2н'!#REF!</f>
        <v>#REF!</v>
      </c>
    </row>
    <row r="15" spans="1:9" x14ac:dyDescent="0.25">
      <c r="A15" s="515"/>
      <c r="B15" s="524" t="s">
        <v>106</v>
      </c>
      <c r="C15" s="8" t="s">
        <v>18</v>
      </c>
      <c r="D15" s="76" t="e">
        <f>'лето-осень 3н '!#REF!</f>
        <v>#REF!</v>
      </c>
      <c r="E15" s="76" t="e">
        <f>'лето-осень 3н '!#REF!</f>
        <v>#REF!</v>
      </c>
      <c r="F15" s="76" t="e">
        <f>'лето-осень 3н '!#REF!</f>
        <v>#REF!</v>
      </c>
      <c r="G15" s="77" t="e">
        <f>'лето-осень 3н '!#REF!</f>
        <v>#REF!</v>
      </c>
      <c r="H15" s="77" t="e">
        <f>'лето-осень 3н '!#REF!</f>
        <v>#REF!</v>
      </c>
      <c r="I15" s="77" t="e">
        <f>'лето-осень 3н '!#REF!</f>
        <v>#REF!</v>
      </c>
    </row>
    <row r="16" spans="1:9" x14ac:dyDescent="0.25">
      <c r="A16" s="515"/>
      <c r="B16" s="525"/>
      <c r="C16" s="6" t="s">
        <v>19</v>
      </c>
      <c r="D16" s="77" t="e">
        <f>'лето-осень 3н '!#REF!</f>
        <v>#REF!</v>
      </c>
      <c r="E16" s="77" t="e">
        <f>'лето-осень 3н '!#REF!</f>
        <v>#REF!</v>
      </c>
      <c r="F16" s="77" t="e">
        <f>'лето-осень 3н '!#REF!</f>
        <v>#REF!</v>
      </c>
      <c r="G16" s="77" t="e">
        <f>'лето-осень 3н '!#REF!</f>
        <v>#REF!</v>
      </c>
      <c r="H16" s="77" t="e">
        <f>'лето-осень 3н '!#REF!</f>
        <v>#REF!</v>
      </c>
      <c r="I16" s="77" t="e">
        <f>'лето-осень 3н '!#REF!</f>
        <v>#REF!</v>
      </c>
    </row>
    <row r="17" spans="1:9" x14ac:dyDescent="0.25">
      <c r="A17" s="515"/>
      <c r="B17" s="525"/>
      <c r="C17" s="6" t="s">
        <v>20</v>
      </c>
      <c r="D17" s="77" t="e">
        <f>'лето-осень 3н '!#REF!</f>
        <v>#REF!</v>
      </c>
      <c r="E17" s="77" t="e">
        <f>'лето-осень 3н '!#REF!</f>
        <v>#REF!</v>
      </c>
      <c r="F17" s="77" t="e">
        <f>'лето-осень 3н '!#REF!</f>
        <v>#REF!</v>
      </c>
      <c r="G17" s="77" t="e">
        <f>'лето-осень 3н '!#REF!</f>
        <v>#REF!</v>
      </c>
      <c r="H17" s="77" t="e">
        <f>'лето-осень 3н '!#REF!</f>
        <v>#REF!</v>
      </c>
      <c r="I17" s="77" t="e">
        <f>'лето-осень 3н '!#REF!</f>
        <v>#REF!</v>
      </c>
    </row>
    <row r="18" spans="1:9" x14ac:dyDescent="0.25">
      <c r="A18" s="515"/>
      <c r="B18" s="525"/>
      <c r="C18" s="6" t="s">
        <v>21</v>
      </c>
      <c r="D18" s="77" t="e">
        <f>'лето-осень 3н '!#REF!</f>
        <v>#REF!</v>
      </c>
      <c r="E18" s="77" t="e">
        <f>'лето-осень 3н '!#REF!</f>
        <v>#REF!</v>
      </c>
      <c r="F18" s="77" t="e">
        <f>'лето-осень 3н '!#REF!</f>
        <v>#REF!</v>
      </c>
      <c r="G18" s="77" t="e">
        <f>'лето-осень 3н '!#REF!</f>
        <v>#REF!</v>
      </c>
      <c r="H18" s="77" t="e">
        <f>'лето-осень 3н '!#REF!</f>
        <v>#REF!</v>
      </c>
      <c r="I18" s="77" t="e">
        <f>'лето-осень 3н '!#REF!</f>
        <v>#REF!</v>
      </c>
    </row>
    <row r="19" spans="1:9" x14ac:dyDescent="0.25">
      <c r="A19" s="515"/>
      <c r="B19" s="526"/>
      <c r="C19" s="6" t="s">
        <v>22</v>
      </c>
      <c r="D19" s="77" t="e">
        <f>'лето-осень 3н '!#REF!</f>
        <v>#REF!</v>
      </c>
      <c r="E19" s="77" t="e">
        <f>'лето-осень 3н '!#REF!</f>
        <v>#REF!</v>
      </c>
      <c r="F19" s="77" t="e">
        <f>'лето-осень 3н '!#REF!</f>
        <v>#REF!</v>
      </c>
      <c r="G19" s="77" t="e">
        <f>'лето-осень 3н '!#REF!</f>
        <v>#REF!</v>
      </c>
      <c r="H19" s="77" t="e">
        <f>'лето-осень 3н '!#REF!</f>
        <v>#REF!</v>
      </c>
      <c r="I19" s="77" t="e">
        <f>'лето-осень 3н '!#REF!</f>
        <v>#REF!</v>
      </c>
    </row>
    <row r="20" spans="1:9" x14ac:dyDescent="0.25">
      <c r="A20" s="515"/>
      <c r="B20" s="524" t="s">
        <v>107</v>
      </c>
      <c r="C20" s="6" t="s">
        <v>18</v>
      </c>
      <c r="D20" s="76" t="e">
        <f>'лето-осень 4н '!#REF!</f>
        <v>#REF!</v>
      </c>
      <c r="E20" s="76" t="e">
        <f>'лето-осень 4н '!#REF!</f>
        <v>#REF!</v>
      </c>
      <c r="F20" s="76" t="e">
        <f>'лето-осень 4н '!#REF!</f>
        <v>#REF!</v>
      </c>
      <c r="G20" s="76" t="e">
        <f>'лето-осень 4н '!#REF!</f>
        <v>#REF!</v>
      </c>
      <c r="H20" s="76" t="e">
        <f>'лето-осень 4н '!#REF!</f>
        <v>#REF!</v>
      </c>
      <c r="I20" s="76" t="e">
        <f>'лето-осень 4н '!#REF!</f>
        <v>#REF!</v>
      </c>
    </row>
    <row r="21" spans="1:9" x14ac:dyDescent="0.25">
      <c r="A21" s="515"/>
      <c r="B21" s="525"/>
      <c r="C21" s="6" t="s">
        <v>19</v>
      </c>
      <c r="D21" s="76" t="e">
        <f>'лето-осень 4н '!#REF!</f>
        <v>#REF!</v>
      </c>
      <c r="E21" s="76" t="e">
        <f>'лето-осень 4н '!#REF!</f>
        <v>#REF!</v>
      </c>
      <c r="F21" s="76" t="e">
        <f>'лето-осень 4н '!#REF!</f>
        <v>#REF!</v>
      </c>
      <c r="G21" s="76" t="e">
        <f>'лето-осень 4н '!#REF!</f>
        <v>#REF!</v>
      </c>
      <c r="H21" s="76" t="e">
        <f>'лето-осень 4н '!#REF!</f>
        <v>#REF!</v>
      </c>
      <c r="I21" s="76" t="e">
        <f>'лето-осень 4н '!#REF!</f>
        <v>#REF!</v>
      </c>
    </row>
    <row r="22" spans="1:9" x14ac:dyDescent="0.25">
      <c r="A22" s="515"/>
      <c r="B22" s="525"/>
      <c r="C22" s="6" t="s">
        <v>20</v>
      </c>
      <c r="D22" s="76" t="e">
        <f>'лето-осень 4н '!#REF!</f>
        <v>#REF!</v>
      </c>
      <c r="E22" s="76" t="e">
        <f>'лето-осень 4н '!#REF!</f>
        <v>#REF!</v>
      </c>
      <c r="F22" s="76" t="e">
        <f>'лето-осень 4н '!#REF!</f>
        <v>#REF!</v>
      </c>
      <c r="G22" s="76" t="e">
        <f>'лето-осень 4н '!#REF!</f>
        <v>#REF!</v>
      </c>
      <c r="H22" s="76" t="e">
        <f>'лето-осень 4н '!#REF!</f>
        <v>#REF!</v>
      </c>
      <c r="I22" s="76" t="e">
        <f>'лето-осень 4н '!#REF!</f>
        <v>#REF!</v>
      </c>
    </row>
    <row r="23" spans="1:9" x14ac:dyDescent="0.25">
      <c r="A23" s="515"/>
      <c r="B23" s="525"/>
      <c r="C23" s="6" t="s">
        <v>21</v>
      </c>
      <c r="D23" s="76" t="e">
        <f>'лето-осень 4н '!#REF!</f>
        <v>#REF!</v>
      </c>
      <c r="E23" s="76" t="e">
        <f>'лето-осень 4н '!#REF!</f>
        <v>#REF!</v>
      </c>
      <c r="F23" s="76" t="e">
        <f>'лето-осень 4н '!#REF!</f>
        <v>#REF!</v>
      </c>
      <c r="G23" s="76" t="e">
        <f>'лето-осень 4н '!#REF!</f>
        <v>#REF!</v>
      </c>
      <c r="H23" s="76" t="e">
        <f>'лето-осень 4н '!#REF!</f>
        <v>#REF!</v>
      </c>
      <c r="I23" s="76" t="e">
        <f>'лето-осень 4н '!#REF!</f>
        <v>#REF!</v>
      </c>
    </row>
    <row r="24" spans="1:9" x14ac:dyDescent="0.25">
      <c r="A24" s="516"/>
      <c r="B24" s="526"/>
      <c r="C24" s="6" t="s">
        <v>22</v>
      </c>
      <c r="D24" s="76" t="e">
        <f>'лето-осень 4н '!#REF!</f>
        <v>#REF!</v>
      </c>
      <c r="E24" s="76" t="e">
        <f>'лето-осень 4н '!#REF!</f>
        <v>#REF!</v>
      </c>
      <c r="F24" s="76" t="e">
        <f>'лето-осень 4н '!#REF!</f>
        <v>#REF!</v>
      </c>
      <c r="G24" s="76" t="e">
        <f>'лето-осень 4н '!#REF!</f>
        <v>#REF!</v>
      </c>
      <c r="H24" s="76" t="e">
        <f>'лето-осень 4н '!#REF!</f>
        <v>#REF!</v>
      </c>
      <c r="I24" s="76" t="e">
        <f>'лето-осень 4н '!#REF!</f>
        <v>#REF!</v>
      </c>
    </row>
    <row r="25" spans="1:9" x14ac:dyDescent="0.25">
      <c r="A25" s="514" t="s">
        <v>99</v>
      </c>
      <c r="B25" s="524" t="s">
        <v>105</v>
      </c>
      <c r="C25" s="6" t="s">
        <v>18</v>
      </c>
      <c r="D25" s="76" t="e">
        <f>'зима-весна 1н '!#REF!</f>
        <v>#REF!</v>
      </c>
      <c r="E25" s="76" t="e">
        <f>'зима-весна 1н '!#REF!</f>
        <v>#REF!</v>
      </c>
      <c r="F25" s="76" t="e">
        <f>'зима-весна 1н '!#REF!</f>
        <v>#REF!</v>
      </c>
      <c r="G25" s="76" t="e">
        <f>'зима-весна 1н '!#REF!</f>
        <v>#REF!</v>
      </c>
      <c r="H25" s="76" t="e">
        <f>'зима-весна 1н '!#REF!</f>
        <v>#REF!</v>
      </c>
      <c r="I25" s="76" t="e">
        <f>'зима-весна 1н '!#REF!</f>
        <v>#REF!</v>
      </c>
    </row>
    <row r="26" spans="1:9" x14ac:dyDescent="0.25">
      <c r="A26" s="515"/>
      <c r="B26" s="525"/>
      <c r="C26" s="6" t="s">
        <v>19</v>
      </c>
      <c r="D26" s="76" t="e">
        <f>'зима-весна 1н '!#REF!</f>
        <v>#REF!</v>
      </c>
      <c r="E26" s="76" t="e">
        <f>'зима-весна 1н '!#REF!</f>
        <v>#REF!</v>
      </c>
      <c r="F26" s="76" t="e">
        <f>'зима-весна 1н '!#REF!</f>
        <v>#REF!</v>
      </c>
      <c r="G26" s="76" t="e">
        <f>'зима-весна 1н '!#REF!</f>
        <v>#REF!</v>
      </c>
      <c r="H26" s="76" t="e">
        <f>'зима-весна 1н '!#REF!</f>
        <v>#REF!</v>
      </c>
      <c r="I26" s="76" t="e">
        <f>'зима-весна 1н '!#REF!</f>
        <v>#REF!</v>
      </c>
    </row>
    <row r="27" spans="1:9" x14ac:dyDescent="0.25">
      <c r="A27" s="515"/>
      <c r="B27" s="525"/>
      <c r="C27" s="6" t="s">
        <v>20</v>
      </c>
      <c r="D27" s="76" t="e">
        <f>'зима-весна 1н '!#REF!</f>
        <v>#REF!</v>
      </c>
      <c r="E27" s="76" t="e">
        <f>'зима-весна 1н '!#REF!</f>
        <v>#REF!</v>
      </c>
      <c r="F27" s="76" t="e">
        <f>'зима-весна 1н '!#REF!</f>
        <v>#REF!</v>
      </c>
      <c r="G27" s="76" t="e">
        <f>'зима-весна 1н '!#REF!</f>
        <v>#REF!</v>
      </c>
      <c r="H27" s="76" t="e">
        <f>'зима-весна 1н '!#REF!</f>
        <v>#REF!</v>
      </c>
      <c r="I27" s="76" t="e">
        <f>'зима-весна 1н '!#REF!</f>
        <v>#REF!</v>
      </c>
    </row>
    <row r="28" spans="1:9" x14ac:dyDescent="0.25">
      <c r="A28" s="515"/>
      <c r="B28" s="525"/>
      <c r="C28" s="6" t="s">
        <v>21</v>
      </c>
      <c r="D28" s="76" t="e">
        <f>'зима-весна 1н '!#REF!</f>
        <v>#REF!</v>
      </c>
      <c r="E28" s="76" t="e">
        <f>'зима-весна 1н '!#REF!</f>
        <v>#REF!</v>
      </c>
      <c r="F28" s="76" t="e">
        <f>'зима-весна 1н '!#REF!</f>
        <v>#REF!</v>
      </c>
      <c r="G28" s="76" t="e">
        <f>'зима-весна 1н '!#REF!</f>
        <v>#REF!</v>
      </c>
      <c r="H28" s="76" t="e">
        <f>'зима-весна 1н '!#REF!</f>
        <v>#REF!</v>
      </c>
      <c r="I28" s="76" t="e">
        <f>'зима-весна 1н '!#REF!</f>
        <v>#REF!</v>
      </c>
    </row>
    <row r="29" spans="1:9" x14ac:dyDescent="0.25">
      <c r="A29" s="515"/>
      <c r="B29" s="526"/>
      <c r="C29" s="6" t="s">
        <v>22</v>
      </c>
      <c r="D29" s="76" t="e">
        <f>'зима-весна 1н '!#REF!</f>
        <v>#REF!</v>
      </c>
      <c r="E29" s="76" t="e">
        <f>'зима-весна 1н '!#REF!</f>
        <v>#REF!</v>
      </c>
      <c r="F29" s="76" t="e">
        <f>'зима-весна 1н '!#REF!</f>
        <v>#REF!</v>
      </c>
      <c r="G29" s="76" t="e">
        <f>'зима-весна 1н '!#REF!</f>
        <v>#REF!</v>
      </c>
      <c r="H29" s="76" t="e">
        <f>'зима-весна 1н '!#REF!</f>
        <v>#REF!</v>
      </c>
      <c r="I29" s="76" t="e">
        <f>'зима-весна 1н '!#REF!</f>
        <v>#REF!</v>
      </c>
    </row>
    <row r="30" spans="1:9" x14ac:dyDescent="0.25">
      <c r="A30" s="515"/>
      <c r="B30" s="524" t="s">
        <v>104</v>
      </c>
      <c r="C30" s="6" t="s">
        <v>18</v>
      </c>
      <c r="D30" s="77" t="e">
        <f>'зима-весна 2 н '!#REF!</f>
        <v>#REF!</v>
      </c>
      <c r="E30" s="77" t="e">
        <f>'зима-весна 2 н '!#REF!</f>
        <v>#REF!</v>
      </c>
      <c r="F30" s="77" t="e">
        <f>'зима-весна 2 н '!#REF!</f>
        <v>#REF!</v>
      </c>
      <c r="G30" s="77" t="e">
        <f>'зима-весна 2 н '!#REF!</f>
        <v>#REF!</v>
      </c>
      <c r="H30" s="77" t="e">
        <f>'зима-весна 2 н '!#REF!</f>
        <v>#REF!</v>
      </c>
      <c r="I30" s="77" t="e">
        <f>'зима-весна 2 н '!#REF!</f>
        <v>#REF!</v>
      </c>
    </row>
    <row r="31" spans="1:9" x14ac:dyDescent="0.25">
      <c r="A31" s="515"/>
      <c r="B31" s="525"/>
      <c r="C31" s="6" t="s">
        <v>19</v>
      </c>
      <c r="D31" s="77" t="e">
        <f>'зима-весна 2 н '!#REF!</f>
        <v>#REF!</v>
      </c>
      <c r="E31" s="77" t="e">
        <f>'зима-весна 2 н '!#REF!</f>
        <v>#REF!</v>
      </c>
      <c r="F31" s="77" t="e">
        <f>'зима-весна 2 н '!#REF!</f>
        <v>#REF!</v>
      </c>
      <c r="G31" s="77" t="e">
        <f>'зима-весна 2 н '!#REF!</f>
        <v>#REF!</v>
      </c>
      <c r="H31" s="77" t="e">
        <f>'зима-весна 2 н '!#REF!</f>
        <v>#REF!</v>
      </c>
      <c r="I31" s="77" t="e">
        <f>'зима-весна 2 н '!#REF!</f>
        <v>#REF!</v>
      </c>
    </row>
    <row r="32" spans="1:9" x14ac:dyDescent="0.25">
      <c r="A32" s="515"/>
      <c r="B32" s="525"/>
      <c r="C32" s="6" t="s">
        <v>20</v>
      </c>
      <c r="D32" s="77" t="e">
        <f>'зима-весна 2 н '!#REF!</f>
        <v>#REF!</v>
      </c>
      <c r="E32" s="77" t="e">
        <f>'зима-весна 2 н '!#REF!</f>
        <v>#REF!</v>
      </c>
      <c r="F32" s="77" t="e">
        <f>'зима-весна 2 н '!#REF!</f>
        <v>#REF!</v>
      </c>
      <c r="G32" s="77" t="e">
        <f>'зима-весна 2 н '!#REF!</f>
        <v>#REF!</v>
      </c>
      <c r="H32" s="77" t="e">
        <f>'зима-весна 2 н '!#REF!</f>
        <v>#REF!</v>
      </c>
      <c r="I32" s="77" t="e">
        <f>'зима-весна 2 н '!#REF!</f>
        <v>#REF!</v>
      </c>
    </row>
    <row r="33" spans="1:10" x14ac:dyDescent="0.25">
      <c r="A33" s="515"/>
      <c r="B33" s="525"/>
      <c r="C33" s="6" t="s">
        <v>21</v>
      </c>
      <c r="D33" s="77" t="e">
        <f>'зима-весна 2 н '!#REF!</f>
        <v>#REF!</v>
      </c>
      <c r="E33" s="77" t="e">
        <f>'зима-весна 2 н '!#REF!</f>
        <v>#REF!</v>
      </c>
      <c r="F33" s="77" t="e">
        <f>'зима-весна 2 н '!#REF!</f>
        <v>#REF!</v>
      </c>
      <c r="G33" s="77" t="e">
        <f>'зима-весна 2 н '!#REF!</f>
        <v>#REF!</v>
      </c>
      <c r="H33" s="77" t="e">
        <f>'зима-весна 2 н '!#REF!</f>
        <v>#REF!</v>
      </c>
      <c r="I33" s="77" t="e">
        <f>'зима-весна 2 н '!#REF!</f>
        <v>#REF!</v>
      </c>
    </row>
    <row r="34" spans="1:10" x14ac:dyDescent="0.25">
      <c r="A34" s="515"/>
      <c r="B34" s="526"/>
      <c r="C34" s="6" t="s">
        <v>22</v>
      </c>
      <c r="D34" s="77" t="e">
        <f>'зима-весна 2 н '!#REF!</f>
        <v>#REF!</v>
      </c>
      <c r="E34" s="77" t="e">
        <f>'зима-весна 2 н '!#REF!</f>
        <v>#REF!</v>
      </c>
      <c r="F34" s="77" t="e">
        <f>'зима-весна 2 н '!#REF!</f>
        <v>#REF!</v>
      </c>
      <c r="G34" s="77" t="e">
        <f>'зима-весна 2 н '!#REF!</f>
        <v>#REF!</v>
      </c>
      <c r="H34" s="77" t="e">
        <f>'зима-весна 2 н '!#REF!</f>
        <v>#REF!</v>
      </c>
      <c r="I34" s="77" t="e">
        <f>'зима-весна 2 н '!#REF!</f>
        <v>#REF!</v>
      </c>
    </row>
    <row r="35" spans="1:10" ht="15" customHeight="1" x14ac:dyDescent="0.25">
      <c r="A35" s="515"/>
      <c r="B35" s="524" t="s">
        <v>106</v>
      </c>
      <c r="C35" s="6" t="s">
        <v>18</v>
      </c>
      <c r="D35" s="76" t="e">
        <f>'зима-весна 3н '!#REF!</f>
        <v>#REF!</v>
      </c>
      <c r="E35" s="76" t="e">
        <f>'зима-весна 3н '!#REF!</f>
        <v>#REF!</v>
      </c>
      <c r="F35" s="76" t="e">
        <f>'зима-весна 3н '!#REF!</f>
        <v>#REF!</v>
      </c>
      <c r="G35" s="76" t="e">
        <f>'зима-весна 3н '!#REF!</f>
        <v>#REF!</v>
      </c>
      <c r="H35" s="76" t="e">
        <f>'зима-весна 3н '!#REF!</f>
        <v>#REF!</v>
      </c>
      <c r="I35" s="76" t="e">
        <f>'зима-весна 3н '!#REF!</f>
        <v>#REF!</v>
      </c>
    </row>
    <row r="36" spans="1:10" x14ac:dyDescent="0.25">
      <c r="A36" s="515"/>
      <c r="B36" s="525"/>
      <c r="C36" s="6" t="s">
        <v>19</v>
      </c>
      <c r="D36" s="76" t="e">
        <f>'зима-весна 3н '!#REF!</f>
        <v>#REF!</v>
      </c>
      <c r="E36" s="76" t="e">
        <f>'зима-весна 3н '!#REF!</f>
        <v>#REF!</v>
      </c>
      <c r="F36" s="76" t="e">
        <f>'зима-весна 3н '!#REF!</f>
        <v>#REF!</v>
      </c>
      <c r="G36" s="76" t="e">
        <f>'зима-весна 3н '!#REF!</f>
        <v>#REF!</v>
      </c>
      <c r="H36" s="76" t="e">
        <f>'зима-весна 3н '!#REF!</f>
        <v>#REF!</v>
      </c>
      <c r="I36" s="76" t="e">
        <f>'зима-весна 3н '!#REF!</f>
        <v>#REF!</v>
      </c>
    </row>
    <row r="37" spans="1:10" x14ac:dyDescent="0.25">
      <c r="A37" s="515"/>
      <c r="B37" s="525"/>
      <c r="C37" s="6" t="s">
        <v>20</v>
      </c>
      <c r="D37" s="76" t="e">
        <f>'зима-весна 3н '!#REF!</f>
        <v>#REF!</v>
      </c>
      <c r="E37" s="76" t="e">
        <f>'зима-весна 3н '!#REF!</f>
        <v>#REF!</v>
      </c>
      <c r="F37" s="76" t="e">
        <f>'зима-весна 3н '!#REF!</f>
        <v>#REF!</v>
      </c>
      <c r="G37" s="76" t="e">
        <f>'зима-весна 3н '!#REF!</f>
        <v>#REF!</v>
      </c>
      <c r="H37" s="76" t="e">
        <f>'зима-весна 3н '!#REF!</f>
        <v>#REF!</v>
      </c>
      <c r="I37" s="76" t="e">
        <f>'зима-весна 3н '!#REF!</f>
        <v>#REF!</v>
      </c>
    </row>
    <row r="38" spans="1:10" x14ac:dyDescent="0.25">
      <c r="A38" s="515"/>
      <c r="B38" s="525"/>
      <c r="C38" s="6" t="s">
        <v>21</v>
      </c>
      <c r="D38" s="76" t="e">
        <f>'зима-весна 3н '!#REF!</f>
        <v>#REF!</v>
      </c>
      <c r="E38" s="76" t="e">
        <f>'зима-весна 3н '!#REF!</f>
        <v>#REF!</v>
      </c>
      <c r="F38" s="76" t="e">
        <f>'зима-весна 3н '!#REF!</f>
        <v>#REF!</v>
      </c>
      <c r="G38" s="76" t="e">
        <f>'зима-весна 3н '!#REF!</f>
        <v>#REF!</v>
      </c>
      <c r="H38" s="76" t="e">
        <f>'зима-весна 3н '!#REF!</f>
        <v>#REF!</v>
      </c>
      <c r="I38" s="76" t="e">
        <f>'зима-весна 3н '!#REF!</f>
        <v>#REF!</v>
      </c>
    </row>
    <row r="39" spans="1:10" x14ac:dyDescent="0.25">
      <c r="A39" s="515"/>
      <c r="B39" s="526"/>
      <c r="C39" s="6" t="s">
        <v>22</v>
      </c>
      <c r="D39" s="76" t="e">
        <f>'зима-весна 3н '!#REF!</f>
        <v>#REF!</v>
      </c>
      <c r="E39" s="76" t="e">
        <f>'зима-весна 3н '!#REF!</f>
        <v>#REF!</v>
      </c>
      <c r="F39" s="76" t="e">
        <f>'зима-весна 3н '!#REF!</f>
        <v>#REF!</v>
      </c>
      <c r="G39" s="76" t="e">
        <f>'зима-весна 3н '!#REF!</f>
        <v>#REF!</v>
      </c>
      <c r="H39" s="76" t="e">
        <f>'зима-весна 3н '!#REF!</f>
        <v>#REF!</v>
      </c>
      <c r="I39" s="76" t="e">
        <f>'зима-весна 3н '!#REF!</f>
        <v>#REF!</v>
      </c>
    </row>
    <row r="40" spans="1:10" x14ac:dyDescent="0.25">
      <c r="A40" s="515"/>
      <c r="B40" s="524" t="s">
        <v>107</v>
      </c>
      <c r="C40" s="6" t="s">
        <v>18</v>
      </c>
      <c r="D40" s="76" t="e">
        <f>'зима-весна 4 н'!#REF!</f>
        <v>#REF!</v>
      </c>
      <c r="E40" s="76" t="e">
        <f>'зима-весна 4 н'!#REF!</f>
        <v>#REF!</v>
      </c>
      <c r="F40" s="76" t="e">
        <f>'зима-весна 4 н'!#REF!</f>
        <v>#REF!</v>
      </c>
      <c r="G40" s="76" t="e">
        <f>'зима-весна 4 н'!#REF!</f>
        <v>#REF!</v>
      </c>
      <c r="H40" s="76" t="e">
        <f>'зима-весна 4 н'!#REF!</f>
        <v>#REF!</v>
      </c>
      <c r="I40" s="76" t="e">
        <f>'зима-весна 4 н'!#REF!</f>
        <v>#REF!</v>
      </c>
    </row>
    <row r="41" spans="1:10" x14ac:dyDescent="0.25">
      <c r="A41" s="515"/>
      <c r="B41" s="525"/>
      <c r="C41" s="6" t="s">
        <v>19</v>
      </c>
      <c r="D41" s="76" t="e">
        <f>'зима-весна 4 н'!#REF!</f>
        <v>#REF!</v>
      </c>
      <c r="E41" s="76" t="e">
        <f>'зима-весна 4 н'!#REF!</f>
        <v>#REF!</v>
      </c>
      <c r="F41" s="76" t="e">
        <f>'зима-весна 4 н'!#REF!</f>
        <v>#REF!</v>
      </c>
      <c r="G41" s="76" t="e">
        <f>'зима-весна 4 н'!#REF!</f>
        <v>#REF!</v>
      </c>
      <c r="H41" s="76" t="e">
        <f>'зима-весна 4 н'!#REF!</f>
        <v>#REF!</v>
      </c>
      <c r="I41" s="76" t="e">
        <f>'зима-весна 4 н'!#REF!</f>
        <v>#REF!</v>
      </c>
    </row>
    <row r="42" spans="1:10" x14ac:dyDescent="0.25">
      <c r="A42" s="515"/>
      <c r="B42" s="525"/>
      <c r="C42" s="6" t="s">
        <v>20</v>
      </c>
      <c r="D42" s="76" t="e">
        <f>'зима-весна 4 н'!#REF!</f>
        <v>#REF!</v>
      </c>
      <c r="E42" s="76" t="e">
        <f>'зима-весна 4 н'!#REF!</f>
        <v>#REF!</v>
      </c>
      <c r="F42" s="76" t="e">
        <f>'зима-весна 4 н'!#REF!</f>
        <v>#REF!</v>
      </c>
      <c r="G42" s="76" t="e">
        <f>'зима-весна 4 н'!#REF!</f>
        <v>#REF!</v>
      </c>
      <c r="H42" s="76" t="e">
        <f>'зима-весна 4 н'!#REF!</f>
        <v>#REF!</v>
      </c>
      <c r="I42" s="76" t="e">
        <f>'зима-весна 4 н'!#REF!</f>
        <v>#REF!</v>
      </c>
    </row>
    <row r="43" spans="1:10" x14ac:dyDescent="0.25">
      <c r="A43" s="515"/>
      <c r="B43" s="525"/>
      <c r="C43" s="6" t="s">
        <v>21</v>
      </c>
      <c r="D43" s="76" t="e">
        <f>'зима-весна 4 н'!#REF!</f>
        <v>#REF!</v>
      </c>
      <c r="E43" s="76" t="e">
        <f>'зима-весна 4 н'!#REF!</f>
        <v>#REF!</v>
      </c>
      <c r="F43" s="76" t="e">
        <f>'зима-весна 4 н'!#REF!</f>
        <v>#REF!</v>
      </c>
      <c r="G43" s="76" t="e">
        <f>'зима-весна 4 н'!#REF!</f>
        <v>#REF!</v>
      </c>
      <c r="H43" s="76" t="e">
        <f>'зима-весна 4 н'!#REF!</f>
        <v>#REF!</v>
      </c>
      <c r="I43" s="76" t="e">
        <f>'зима-весна 4 н'!#REF!</f>
        <v>#REF!</v>
      </c>
    </row>
    <row r="44" spans="1:10" x14ac:dyDescent="0.25">
      <c r="A44" s="515"/>
      <c r="B44" s="526"/>
      <c r="C44" s="6" t="s">
        <v>22</v>
      </c>
      <c r="D44" s="76" t="e">
        <f>'зима-весна 4 н'!#REF!</f>
        <v>#REF!</v>
      </c>
      <c r="E44" s="76" t="e">
        <f>'зима-весна 4 н'!#REF!</f>
        <v>#REF!</v>
      </c>
      <c r="F44" s="76" t="e">
        <f>'зима-весна 4 н'!#REF!</f>
        <v>#REF!</v>
      </c>
      <c r="G44" s="76" t="e">
        <f>'зима-весна 4 н'!#REF!</f>
        <v>#REF!</v>
      </c>
      <c r="H44" s="76" t="e">
        <f>'зима-весна 4 н'!#REF!</f>
        <v>#REF!</v>
      </c>
      <c r="I44" s="76" t="e">
        <f>'зима-весна 4 н'!#REF!</f>
        <v>#REF!</v>
      </c>
    </row>
    <row r="45" spans="1:10" ht="15.75" x14ac:dyDescent="0.25">
      <c r="A45" s="515"/>
      <c r="B45" s="527" t="s">
        <v>23</v>
      </c>
      <c r="C45" s="527"/>
      <c r="D45" s="77">
        <v>465.91</v>
      </c>
      <c r="E45" s="77">
        <v>530.54</v>
      </c>
      <c r="F45" s="77">
        <v>577.24</v>
      </c>
      <c r="G45" s="77">
        <v>688.51</v>
      </c>
      <c r="H45" s="77">
        <v>776.54</v>
      </c>
      <c r="I45" s="77">
        <v>820.08</v>
      </c>
      <c r="J45" s="169"/>
    </row>
  </sheetData>
  <mergeCells count="16">
    <mergeCell ref="B25:B29"/>
    <mergeCell ref="B35:B39"/>
    <mergeCell ref="B40:B44"/>
    <mergeCell ref="A25:A45"/>
    <mergeCell ref="B45:C45"/>
    <mergeCell ref="B30:B34"/>
    <mergeCell ref="G3:I3"/>
    <mergeCell ref="B2:F2"/>
    <mergeCell ref="A3:A24"/>
    <mergeCell ref="B3:B4"/>
    <mergeCell ref="C3:C4"/>
    <mergeCell ref="D3:F3"/>
    <mergeCell ref="B5:B9"/>
    <mergeCell ref="B10:B14"/>
    <mergeCell ref="B15:B19"/>
    <mergeCell ref="B20:B2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17</vt:i4>
      </vt:variant>
      <vt:variant>
        <vt:lpstr>Именованные диапазоны</vt:lpstr>
      </vt:variant>
      <vt:variant>
        <vt:i4>8</vt:i4>
      </vt:variant>
    </vt:vector>
  </HeadingPairs>
  <TitlesOfParts>
    <vt:vector size="25" baseType="lpstr">
      <vt:lpstr>лето-осень 1н</vt:lpstr>
      <vt:lpstr>лето-осень 2н</vt:lpstr>
      <vt:lpstr>лето-осень 3н </vt:lpstr>
      <vt:lpstr>лето-осень 4н </vt:lpstr>
      <vt:lpstr>зима-весна 1н </vt:lpstr>
      <vt:lpstr>зима-весна 2 н </vt:lpstr>
      <vt:lpstr>зима-весна 3н </vt:lpstr>
      <vt:lpstr>зима-весна 4 н</vt:lpstr>
      <vt:lpstr>расчет </vt:lpstr>
      <vt:lpstr>лето-осень 1 неделя </vt:lpstr>
      <vt:lpstr>лето-осень  2 неделя</vt:lpstr>
      <vt:lpstr>лето-осень 3 неделя</vt:lpstr>
      <vt:lpstr>лето-осень 4неделя</vt:lpstr>
      <vt:lpstr>зима-весна 1 неделя </vt:lpstr>
      <vt:lpstr>зима-весна 2неделя</vt:lpstr>
      <vt:lpstr>зима-весна 3 неделя</vt:lpstr>
      <vt:lpstr>зима-весна 4неделя </vt:lpstr>
      <vt:lpstr>'зима-весна 1н '!Область_печати</vt:lpstr>
      <vt:lpstr>'зима-весна 2 н '!Область_печати</vt:lpstr>
      <vt:lpstr>'зима-весна 3н '!Область_печати</vt:lpstr>
      <vt:lpstr>'зима-весна 4 н'!Область_печати</vt:lpstr>
      <vt:lpstr>'лето-осень 1н'!Область_печати</vt:lpstr>
      <vt:lpstr>'лето-осень 2н'!Область_печати</vt:lpstr>
      <vt:lpstr>'лето-осень 3н '!Область_печати</vt:lpstr>
      <vt:lpstr>'лето-осень 4н 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 Windows</cp:lastModifiedBy>
  <cp:lastPrinted>2025-09-02T04:49:12Z</cp:lastPrinted>
  <dcterms:created xsi:type="dcterms:W3CDTF">2015-06-05T18:19:34Z</dcterms:created>
  <dcterms:modified xsi:type="dcterms:W3CDTF">2025-10-10T03:57:25Z</dcterms:modified>
</cp:coreProperties>
</file>