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style8.xml" ContentType="application/vnd.ms-office.chartsty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style7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olors8.xml" ContentType="application/vnd.ms-office.chartcolorstyle+xml"/>
  <Override PartName="/xl/charts/colors9.xml" ContentType="application/vnd.ms-office.chartcolorstyle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charts/colors10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801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04" i="19"/>
  <c r="AL504"/>
  <c r="AK504"/>
  <c r="AM503"/>
  <c r="AL503"/>
  <c r="AK503"/>
  <c r="AM502"/>
  <c r="AL502"/>
  <c r="AK502"/>
  <c r="AM501"/>
  <c r="AL501"/>
  <c r="AK501"/>
  <c r="AM500"/>
  <c r="AL500"/>
  <c r="AK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G500"/>
  <c r="F500"/>
  <c r="E500"/>
  <c r="F515"/>
  <c r="G62"/>
  <c r="F58"/>
  <c r="F54"/>
  <c r="F50"/>
  <c r="F46"/>
  <c r="F516" l="1"/>
  <c r="X40"/>
  <c r="T40"/>
  <c r="E63" s="1"/>
  <c r="X38"/>
  <c r="E57" s="1"/>
  <c r="T38"/>
  <c r="E55" s="1"/>
  <c r="S41"/>
  <c r="Q41"/>
  <c r="X36"/>
  <c r="O41"/>
  <c r="M41"/>
  <c r="K41"/>
  <c r="I41"/>
  <c r="H41"/>
  <c r="G41"/>
  <c r="E41"/>
  <c r="D41"/>
  <c r="D42" s="1"/>
  <c r="AM504" i="18"/>
  <c r="AL504"/>
  <c r="AK504"/>
  <c r="AM503"/>
  <c r="AL503"/>
  <c r="AK503"/>
  <c r="AM502"/>
  <c r="AL502"/>
  <c r="AK502"/>
  <c r="AM501"/>
  <c r="AL501"/>
  <c r="AK501"/>
  <c r="AK500"/>
  <c r="AM500"/>
  <c r="AL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F500"/>
  <c r="E500"/>
  <c r="G500"/>
  <c r="G59"/>
  <c r="F55"/>
  <c r="F51"/>
  <c r="F47"/>
  <c r="F60" i="17"/>
  <c r="E56"/>
  <c r="E52"/>
  <c r="E48"/>
  <c r="E44"/>
  <c r="Q41" i="18"/>
  <c r="N41"/>
  <c r="M41"/>
  <c r="L41"/>
  <c r="I41"/>
  <c r="E41"/>
  <c r="D41"/>
  <c r="D42" s="1"/>
  <c r="Y40" i="19" l="1"/>
  <c r="E65"/>
  <c r="Y36"/>
  <c r="E49"/>
  <c r="T37"/>
  <c r="E51" s="1"/>
  <c r="T39"/>
  <c r="V36"/>
  <c r="F41"/>
  <c r="F42" s="1"/>
  <c r="R41"/>
  <c r="V38"/>
  <c r="V39"/>
  <c r="V40"/>
  <c r="X37"/>
  <c r="X39"/>
  <c r="Y38"/>
  <c r="U40"/>
  <c r="E42"/>
  <c r="M42"/>
  <c r="Q42"/>
  <c r="H42"/>
  <c r="U38"/>
  <c r="I42"/>
  <c r="G42"/>
  <c r="K42"/>
  <c r="O42"/>
  <c r="S42"/>
  <c r="T36"/>
  <c r="E47" s="1"/>
  <c r="V37"/>
  <c r="E52" s="1"/>
  <c r="N41"/>
  <c r="J41"/>
  <c r="L41"/>
  <c r="P41"/>
  <c r="M42" i="18"/>
  <c r="Q42"/>
  <c r="I42"/>
  <c r="V36"/>
  <c r="W36" s="1"/>
  <c r="F41"/>
  <c r="F42" s="1"/>
  <c r="V38"/>
  <c r="V39"/>
  <c r="V40"/>
  <c r="X37"/>
  <c r="K41"/>
  <c r="K42" s="1"/>
  <c r="X39"/>
  <c r="J41"/>
  <c r="J42" s="1"/>
  <c r="T36"/>
  <c r="U36" s="1"/>
  <c r="X36"/>
  <c r="Y36" s="1"/>
  <c r="T37"/>
  <c r="T38"/>
  <c r="T39"/>
  <c r="T40"/>
  <c r="X40"/>
  <c r="E42"/>
  <c r="L42"/>
  <c r="N42"/>
  <c r="V37"/>
  <c r="X38"/>
  <c r="G41"/>
  <c r="O41"/>
  <c r="O42" s="1"/>
  <c r="H41"/>
  <c r="H42" s="1"/>
  <c r="P41"/>
  <c r="P42" s="1"/>
  <c r="R41"/>
  <c r="R42" s="1"/>
  <c r="S41"/>
  <c r="S42" s="1"/>
  <c r="U37" i="19" l="1"/>
  <c r="R42"/>
  <c r="P55"/>
  <c r="W38"/>
  <c r="E56"/>
  <c r="P56" s="1"/>
  <c r="E59"/>
  <c r="Y37"/>
  <c r="E53"/>
  <c r="U39"/>
  <c r="W40"/>
  <c r="E64"/>
  <c r="P58" s="1"/>
  <c r="E60"/>
  <c r="W36"/>
  <c r="E48"/>
  <c r="P54" s="1"/>
  <c r="E61"/>
  <c r="Y39"/>
  <c r="V41"/>
  <c r="W41" s="1"/>
  <c r="W39"/>
  <c r="J42"/>
  <c r="P42"/>
  <c r="N42"/>
  <c r="L42"/>
  <c r="W37"/>
  <c r="U36"/>
  <c r="X41"/>
  <c r="Y41" s="1"/>
  <c r="T41"/>
  <c r="Y40" i="18"/>
  <c r="E62"/>
  <c r="W40"/>
  <c r="E61"/>
  <c r="U40"/>
  <c r="E60"/>
  <c r="Y39"/>
  <c r="E58"/>
  <c r="W39"/>
  <c r="E57"/>
  <c r="U39"/>
  <c r="E56"/>
  <c r="W38"/>
  <c r="E53"/>
  <c r="Y38"/>
  <c r="E54"/>
  <c r="U38"/>
  <c r="E52"/>
  <c r="Y37"/>
  <c r="E50"/>
  <c r="W37"/>
  <c r="E49"/>
  <c r="U37"/>
  <c r="E48"/>
  <c r="T41"/>
  <c r="U41" s="1"/>
  <c r="G42"/>
  <c r="X41"/>
  <c r="Y41" s="1"/>
  <c r="V41"/>
  <c r="W41" s="1"/>
  <c r="P57" i="19" l="1"/>
  <c r="P54" i="18"/>
  <c r="U41" i="19"/>
  <c r="P53" i="18"/>
  <c r="P55"/>
  <c r="P52"/>
  <c r="X38" i="17" l="1"/>
  <c r="T38"/>
  <c r="T37"/>
  <c r="T36"/>
  <c r="T35"/>
  <c r="S39"/>
  <c r="R39"/>
  <c r="Q39"/>
  <c r="O39"/>
  <c r="N39"/>
  <c r="M39"/>
  <c r="K39"/>
  <c r="J39"/>
  <c r="G39"/>
  <c r="T34"/>
  <c r="U36" l="1"/>
  <c r="D53"/>
  <c r="U38"/>
  <c r="D61"/>
  <c r="U34"/>
  <c r="D45"/>
  <c r="U35"/>
  <c r="D49"/>
  <c r="U37"/>
  <c r="D57"/>
  <c r="Y38"/>
  <c r="D63"/>
  <c r="V34"/>
  <c r="V35"/>
  <c r="V36"/>
  <c r="V37"/>
  <c r="V38"/>
  <c r="I39"/>
  <c r="X35"/>
  <c r="X36"/>
  <c r="X37"/>
  <c r="D39"/>
  <c r="D40" s="1"/>
  <c r="H39"/>
  <c r="L39"/>
  <c r="L40" s="1"/>
  <c r="P39"/>
  <c r="X39" s="1"/>
  <c r="I40"/>
  <c r="J40"/>
  <c r="R40"/>
  <c r="E39"/>
  <c r="X34"/>
  <c r="F39"/>
  <c r="Y34" l="1"/>
  <c r="D47"/>
  <c r="Y36"/>
  <c r="D55"/>
  <c r="W37"/>
  <c r="D58"/>
  <c r="M56" s="1"/>
  <c r="W35"/>
  <c r="D50"/>
  <c r="M54"/>
  <c r="M55"/>
  <c r="N40"/>
  <c r="P40"/>
  <c r="H40"/>
  <c r="Y37"/>
  <c r="D59"/>
  <c r="Y35"/>
  <c r="D51"/>
  <c r="W38"/>
  <c r="D62"/>
  <c r="W36"/>
  <c r="D54"/>
  <c r="W34"/>
  <c r="D46"/>
  <c r="M53" s="1"/>
  <c r="O40"/>
  <c r="G40"/>
  <c r="M40"/>
  <c r="Y39"/>
  <c r="Q40"/>
  <c r="S40"/>
  <c r="K40"/>
  <c r="T39"/>
  <c r="U39" s="1"/>
  <c r="E40"/>
  <c r="F40"/>
  <c r="V39"/>
  <c r="W39" s="1"/>
  <c r="R56" i="12"/>
  <c r="K45" i="16" s="1"/>
  <c r="M513" i="19" s="1"/>
  <c r="X503" s="1"/>
  <c r="M38" i="16" l="1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/>
  <c r="M3"/>
  <c r="W43" i="13"/>
  <c r="W23"/>
  <c r="W3"/>
  <c r="T43" i="12"/>
  <c r="T23"/>
  <c r="T3"/>
  <c r="T43" i="11"/>
  <c r="T23"/>
  <c r="T3"/>
  <c r="Q43" i="10"/>
  <c r="Q23"/>
  <c r="Q23" i="9"/>
  <c r="Q3"/>
  <c r="M36" i="16"/>
  <c r="M19"/>
  <c r="M2"/>
  <c r="W42" i="13"/>
  <c r="W22"/>
  <c r="W2"/>
  <c r="T42" i="12"/>
  <c r="T22"/>
  <c r="T2"/>
  <c r="T42" i="11"/>
  <c r="T22"/>
  <c r="T2"/>
  <c r="Q42" i="10"/>
  <c r="Q22"/>
  <c r="Q22" i="9"/>
  <c r="Q2"/>
  <c r="AO56" i="13"/>
  <c r="AN56"/>
  <c r="R46" i="16" s="1"/>
  <c r="T514" i="19" s="1"/>
  <c r="AM56" i="13"/>
  <c r="Q46" i="16" s="1"/>
  <c r="S514" i="19" s="1"/>
  <c r="AN504" s="1"/>
  <c r="AL56" i="13"/>
  <c r="AK56"/>
  <c r="AJ56"/>
  <c r="AI56"/>
  <c r="AH56"/>
  <c r="AG56"/>
  <c r="AF56"/>
  <c r="AE56"/>
  <c r="AD56"/>
  <c r="AC56"/>
  <c r="AB56"/>
  <c r="AA56"/>
  <c r="Z56"/>
  <c r="Y56"/>
  <c r="X56"/>
  <c r="W56"/>
  <c r="M46" i="16" s="1"/>
  <c r="O514" i="19" s="1"/>
  <c r="Z504" s="1"/>
  <c r="V56" i="13"/>
  <c r="U56"/>
  <c r="K46" i="16" s="1"/>
  <c r="M514" i="19" s="1"/>
  <c r="X504" s="1"/>
  <c r="T56" i="13"/>
  <c r="S56"/>
  <c r="R56"/>
  <c r="Q56"/>
  <c r="P56"/>
  <c r="O56"/>
  <c r="N56"/>
  <c r="M56"/>
  <c r="L56"/>
  <c r="K56"/>
  <c r="J56"/>
  <c r="I56"/>
  <c r="H56"/>
  <c r="G46" i="16" s="1"/>
  <c r="I514" i="19" s="1"/>
  <c r="J504" s="1"/>
  <c r="G56" i="13"/>
  <c r="F46" i="16" s="1"/>
  <c r="H514" i="19" s="1"/>
  <c r="F56" i="13"/>
  <c r="E56"/>
  <c r="AO36"/>
  <c r="AN36"/>
  <c r="R29" i="16" s="1"/>
  <c r="AO504" i="18" s="1"/>
  <c r="AM36" i="13"/>
  <c r="Q29" i="16" s="1"/>
  <c r="AN504" i="18" s="1"/>
  <c r="AL36" i="13"/>
  <c r="AK36"/>
  <c r="AJ36"/>
  <c r="AI36"/>
  <c r="AH36"/>
  <c r="AG36"/>
  <c r="AF36"/>
  <c r="AE36"/>
  <c r="AD36"/>
  <c r="AC36"/>
  <c r="AB36"/>
  <c r="AA36"/>
  <c r="Z36"/>
  <c r="Y36"/>
  <c r="X36"/>
  <c r="W36"/>
  <c r="M29" i="16" s="1"/>
  <c r="Z504" i="18" s="1"/>
  <c r="V36" i="13"/>
  <c r="Y504" i="18" s="1"/>
  <c r="U36" i="13"/>
  <c r="X504" i="18" s="1"/>
  <c r="T36" i="13"/>
  <c r="S36"/>
  <c r="R36"/>
  <c r="Q36"/>
  <c r="P36"/>
  <c r="O36"/>
  <c r="N36"/>
  <c r="M36"/>
  <c r="L36"/>
  <c r="K36"/>
  <c r="J36"/>
  <c r="I36"/>
  <c r="H36"/>
  <c r="G29" i="16" s="1"/>
  <c r="J504" i="18" s="1"/>
  <c r="G36" i="13"/>
  <c r="F29" i="16" s="1"/>
  <c r="I504" i="18" s="1"/>
  <c r="F36" i="13"/>
  <c r="E29" i="16" s="1"/>
  <c r="H504" i="18" s="1"/>
  <c r="E36" i="13"/>
  <c r="E37" s="1"/>
  <c r="AL56" i="12"/>
  <c r="AK56"/>
  <c r="AJ56"/>
  <c r="Q45" i="16" s="1"/>
  <c r="S513" i="19" s="1"/>
  <c r="AN503" s="1"/>
  <c r="AI56" i="12"/>
  <c r="AH56"/>
  <c r="AG56"/>
  <c r="AF56"/>
  <c r="AE56"/>
  <c r="AD56"/>
  <c r="AC56"/>
  <c r="AB56"/>
  <c r="AA56"/>
  <c r="Z56"/>
  <c r="Y56"/>
  <c r="X56"/>
  <c r="W56"/>
  <c r="V56"/>
  <c r="U56"/>
  <c r="T56"/>
  <c r="M45" i="16" s="1"/>
  <c r="O513" i="19" s="1"/>
  <c r="Z503" s="1"/>
  <c r="S56" i="12"/>
  <c r="L45" i="16" s="1"/>
  <c r="N513" i="19" s="1"/>
  <c r="Y503" s="1"/>
  <c r="Q56" i="12"/>
  <c r="P56"/>
  <c r="O56"/>
  <c r="N56"/>
  <c r="M56"/>
  <c r="L56"/>
  <c r="K56"/>
  <c r="J56"/>
  <c r="I56"/>
  <c r="H56"/>
  <c r="G56"/>
  <c r="F45" i="16" s="1"/>
  <c r="H513" i="19" s="1"/>
  <c r="F56" i="12"/>
  <c r="R57"/>
  <c r="AL36"/>
  <c r="S28" i="16" s="1"/>
  <c r="AP503" i="18" s="1"/>
  <c r="AK36" i="12"/>
  <c r="R28" i="16" s="1"/>
  <c r="AO503" i="18" s="1"/>
  <c r="AJ36" i="12"/>
  <c r="Q28" i="16" s="1"/>
  <c r="AN503" i="18" s="1"/>
  <c r="AI36" i="12"/>
  <c r="AH36"/>
  <c r="AG36"/>
  <c r="AF36"/>
  <c r="AE36"/>
  <c r="AD36"/>
  <c r="AC36"/>
  <c r="AB36"/>
  <c r="AA36"/>
  <c r="Z36"/>
  <c r="Y36"/>
  <c r="X36"/>
  <c r="W36"/>
  <c r="V36"/>
  <c r="U36"/>
  <c r="T36"/>
  <c r="M28" i="16" s="1"/>
  <c r="Z503" i="18" s="1"/>
  <c r="S36" i="12"/>
  <c r="L28" i="16" s="1"/>
  <c r="Y503" i="18" s="1"/>
  <c r="R36" i="12"/>
  <c r="K28" i="16" s="1"/>
  <c r="X503" i="18" s="1"/>
  <c r="Q36" i="12"/>
  <c r="P36"/>
  <c r="O36"/>
  <c r="N36"/>
  <c r="M36"/>
  <c r="L36"/>
  <c r="K36"/>
  <c r="J36"/>
  <c r="I36"/>
  <c r="H36"/>
  <c r="G28" i="16" s="1"/>
  <c r="J503" i="18" s="1"/>
  <c r="G36" i="12"/>
  <c r="F28" i="16" s="1"/>
  <c r="I503" i="18" s="1"/>
  <c r="F36" i="12"/>
  <c r="E28" i="16" s="1"/>
  <c r="H503" i="18" s="1"/>
  <c r="E36" i="12"/>
  <c r="AL56" i="11"/>
  <c r="AK56"/>
  <c r="AJ56"/>
  <c r="Q44" i="16" s="1"/>
  <c r="S512" i="19" s="1"/>
  <c r="AN502" s="1"/>
  <c r="AI56" i="11"/>
  <c r="AH56"/>
  <c r="AG56"/>
  <c r="AF56"/>
  <c r="AE56"/>
  <c r="AD56"/>
  <c r="AC56"/>
  <c r="AB56"/>
  <c r="AA56"/>
  <c r="Z56"/>
  <c r="Y56"/>
  <c r="X56"/>
  <c r="W56"/>
  <c r="V56"/>
  <c r="U56"/>
  <c r="T56"/>
  <c r="M44" i="16" s="1"/>
  <c r="O512" i="19" s="1"/>
  <c r="Z502" s="1"/>
  <c r="S56" i="11"/>
  <c r="L44" i="16" s="1"/>
  <c r="N512" i="19" s="1"/>
  <c r="Y502" s="1"/>
  <c r="R56" i="11"/>
  <c r="Q56"/>
  <c r="P56"/>
  <c r="O56"/>
  <c r="N56"/>
  <c r="M56"/>
  <c r="L56"/>
  <c r="K56"/>
  <c r="J56"/>
  <c r="I56"/>
  <c r="H56"/>
  <c r="G44" i="16" s="1"/>
  <c r="I512" i="19" s="1"/>
  <c r="G56" i="11"/>
  <c r="F44" i="16" s="1"/>
  <c r="H512" i="19" s="1"/>
  <c r="F56" i="11"/>
  <c r="E56"/>
  <c r="AL36"/>
  <c r="S27" i="16" s="1"/>
  <c r="AP502" i="18" s="1"/>
  <c r="AK36" i="11"/>
  <c r="R27" i="16" s="1"/>
  <c r="AO502" i="18" s="1"/>
  <c r="AJ36" i="11"/>
  <c r="Q27" i="16" s="1"/>
  <c r="AN502" i="18" s="1"/>
  <c r="AI36" i="11"/>
  <c r="AH36"/>
  <c r="AG36"/>
  <c r="AF36"/>
  <c r="AE36"/>
  <c r="AD36"/>
  <c r="AC36"/>
  <c r="AB36"/>
  <c r="AA36"/>
  <c r="Z36"/>
  <c r="Y36"/>
  <c r="X36"/>
  <c r="W36"/>
  <c r="V36"/>
  <c r="U36"/>
  <c r="T36"/>
  <c r="M27" i="16" s="1"/>
  <c r="Z502" i="18" s="1"/>
  <c r="S36" i="11"/>
  <c r="L27" i="16" s="1"/>
  <c r="Y502" i="18" s="1"/>
  <c r="R36" i="11"/>
  <c r="K27" i="16" s="1"/>
  <c r="X502" i="18" s="1"/>
  <c r="Q36" i="11"/>
  <c r="P36"/>
  <c r="O36"/>
  <c r="N36"/>
  <c r="M36"/>
  <c r="L36"/>
  <c r="K36"/>
  <c r="J36"/>
  <c r="I36"/>
  <c r="H36"/>
  <c r="G27" i="16" s="1"/>
  <c r="J502" i="18" s="1"/>
  <c r="G36" i="11"/>
  <c r="F27" i="16" s="1"/>
  <c r="I502" i="18" s="1"/>
  <c r="F36" i="11"/>
  <c r="E27" i="16" s="1"/>
  <c r="H502" i="18" s="1"/>
  <c r="E36" i="11"/>
  <c r="AI56" i="10"/>
  <c r="AH56"/>
  <c r="AG56"/>
  <c r="AF56"/>
  <c r="AF57" s="1"/>
  <c r="AE56"/>
  <c r="AD56"/>
  <c r="AC56"/>
  <c r="AB56"/>
  <c r="AA56"/>
  <c r="Z56"/>
  <c r="Y56"/>
  <c r="X56"/>
  <c r="X57" s="1"/>
  <c r="W56"/>
  <c r="V56"/>
  <c r="U56"/>
  <c r="T56"/>
  <c r="S56"/>
  <c r="R56"/>
  <c r="Q56"/>
  <c r="P56"/>
  <c r="L43" i="16" s="1"/>
  <c r="N511" i="19" s="1"/>
  <c r="Y501" s="1"/>
  <c r="O56" i="10"/>
  <c r="N56"/>
  <c r="M56"/>
  <c r="L56"/>
  <c r="K56"/>
  <c r="J56"/>
  <c r="I56"/>
  <c r="H56"/>
  <c r="G43" i="16" s="1"/>
  <c r="I511" i="19" s="1"/>
  <c r="G56" i="10"/>
  <c r="F56"/>
  <c r="E56"/>
  <c r="AI36"/>
  <c r="S26" i="16" s="1"/>
  <c r="AP501" i="18" s="1"/>
  <c r="AH36" i="10"/>
  <c r="R26" i="16" s="1"/>
  <c r="AO501" i="18" s="1"/>
  <c r="AG36" i="10"/>
  <c r="Q26" i="16" s="1"/>
  <c r="AN501" i="18" s="1"/>
  <c r="AF36" i="10"/>
  <c r="AE36"/>
  <c r="AD36"/>
  <c r="AC36"/>
  <c r="AB36"/>
  <c r="AA36"/>
  <c r="Z36"/>
  <c r="Y36"/>
  <c r="X36"/>
  <c r="W36"/>
  <c r="V36"/>
  <c r="U36"/>
  <c r="T36"/>
  <c r="S36"/>
  <c r="R36"/>
  <c r="Q36"/>
  <c r="M26" i="16" s="1"/>
  <c r="Z501" i="18" s="1"/>
  <c r="P36" i="10"/>
  <c r="L26" i="16" s="1"/>
  <c r="Y501" i="18" s="1"/>
  <c r="O36" i="10"/>
  <c r="K26" i="16" s="1"/>
  <c r="X501" i="18" s="1"/>
  <c r="N36" i="10"/>
  <c r="M36"/>
  <c r="L36"/>
  <c r="K36"/>
  <c r="J36"/>
  <c r="I36"/>
  <c r="H36"/>
  <c r="G26" i="16" s="1"/>
  <c r="J501" i="18" s="1"/>
  <c r="G36" i="10"/>
  <c r="F36"/>
  <c r="E26" i="16" s="1"/>
  <c r="H501" i="18" s="1"/>
  <c r="E36" i="10"/>
  <c r="E37" s="1"/>
  <c r="Z36" i="9"/>
  <c r="S42" i="16" s="1"/>
  <c r="U510" i="19" s="1"/>
  <c r="Y36" i="9"/>
  <c r="R42" i="16" s="1"/>
  <c r="T510" i="19" s="1"/>
  <c r="X36" i="9"/>
  <c r="Q42" i="16" s="1"/>
  <c r="S510" i="19" s="1"/>
  <c r="W36" i="9"/>
  <c r="V36"/>
  <c r="U36"/>
  <c r="T36"/>
  <c r="S36"/>
  <c r="R36"/>
  <c r="Q36"/>
  <c r="M42" i="16" s="1"/>
  <c r="O510" i="19" s="1"/>
  <c r="P36" i="9"/>
  <c r="L42" i="16" s="1"/>
  <c r="N510" i="19" s="1"/>
  <c r="O36" i="9"/>
  <c r="N36"/>
  <c r="M36"/>
  <c r="L36"/>
  <c r="K36"/>
  <c r="J36"/>
  <c r="I36"/>
  <c r="H36"/>
  <c r="G36"/>
  <c r="F36"/>
  <c r="E42" i="16" s="1"/>
  <c r="G510" i="19" s="1"/>
  <c r="E36" i="9"/>
  <c r="G37" i="10" l="1"/>
  <c r="K37"/>
  <c r="P42" i="16"/>
  <c r="R510" i="19" s="1"/>
  <c r="N29" i="16"/>
  <c r="AF504" i="18" s="1"/>
  <c r="AO37" i="13"/>
  <c r="N57" i="12"/>
  <c r="Z57"/>
  <c r="AD57"/>
  <c r="AH57"/>
  <c r="J28" i="16"/>
  <c r="R503" i="18" s="1"/>
  <c r="I504" i="19"/>
  <c r="N46" i="16"/>
  <c r="P514" i="19" s="1"/>
  <c r="AF504" s="1"/>
  <c r="I503"/>
  <c r="I502"/>
  <c r="J502"/>
  <c r="AC57" i="11"/>
  <c r="J501" i="19"/>
  <c r="AB57" i="10"/>
  <c r="AN500" i="19"/>
  <c r="S515"/>
  <c r="Z500"/>
  <c r="AH500"/>
  <c r="H500"/>
  <c r="AP500"/>
  <c r="AO500"/>
  <c r="Y500"/>
  <c r="H29" i="16"/>
  <c r="P504" i="18" s="1"/>
  <c r="O29" i="16"/>
  <c r="AG504" i="18" s="1"/>
  <c r="I29" i="16"/>
  <c r="Q504" i="18" s="1"/>
  <c r="J29" i="16"/>
  <c r="R504" i="18" s="1"/>
  <c r="P29" i="16"/>
  <c r="AH504" i="18" s="1"/>
  <c r="S29" i="16"/>
  <c r="AP504" i="18" s="1"/>
  <c r="H28" i="16"/>
  <c r="P503" i="18" s="1"/>
  <c r="P28" i="16"/>
  <c r="AH503" i="18" s="1"/>
  <c r="N27" i="16"/>
  <c r="AF502" i="18" s="1"/>
  <c r="O27" i="16"/>
  <c r="AG502" i="18" s="1"/>
  <c r="P27" i="16"/>
  <c r="AH502" i="18" s="1"/>
  <c r="F26" i="16"/>
  <c r="I501" i="18" s="1"/>
  <c r="H26" i="16"/>
  <c r="P501" i="18" s="1"/>
  <c r="I26" i="16"/>
  <c r="Q501" i="18" s="1"/>
  <c r="E57" i="13"/>
  <c r="D46" i="16"/>
  <c r="G28" i="19" s="1"/>
  <c r="O46" i="16"/>
  <c r="Q514" i="19" s="1"/>
  <c r="AG504" s="1"/>
  <c r="S46" i="16"/>
  <c r="U514" i="19" s="1"/>
  <c r="F57" i="13"/>
  <c r="E46" i="16"/>
  <c r="G514" i="19" s="1"/>
  <c r="J57" i="13"/>
  <c r="I46" i="16"/>
  <c r="N57" i="13"/>
  <c r="R57"/>
  <c r="V57"/>
  <c r="L46" i="16"/>
  <c r="Z57" i="13"/>
  <c r="P46" i="16"/>
  <c r="R514" i="19" s="1"/>
  <c r="AH504" s="1"/>
  <c r="AD57" i="13"/>
  <c r="AH57"/>
  <c r="AL57"/>
  <c r="H46" i="16"/>
  <c r="J514" i="19" s="1"/>
  <c r="P504" s="1"/>
  <c r="J46" i="16"/>
  <c r="F57" i="12"/>
  <c r="E45" i="16"/>
  <c r="G513" i="19" s="1"/>
  <c r="J45" i="16"/>
  <c r="L513" i="19" s="1"/>
  <c r="R503" s="1"/>
  <c r="P45" i="16"/>
  <c r="R513" i="19" s="1"/>
  <c r="AH503" s="1"/>
  <c r="AL57" i="12"/>
  <c r="S45" i="16"/>
  <c r="U513" i="19" s="1"/>
  <c r="H57" i="12"/>
  <c r="G45" i="16"/>
  <c r="L57" i="12"/>
  <c r="J57"/>
  <c r="I45" i="16"/>
  <c r="V57" i="12"/>
  <c r="O45" i="16"/>
  <c r="Q513" i="19" s="1"/>
  <c r="AG503" s="1"/>
  <c r="AA57" i="12"/>
  <c r="F24" i="19"/>
  <c r="I57" i="12"/>
  <c r="H45" i="16"/>
  <c r="J513" i="19" s="1"/>
  <c r="P503" s="1"/>
  <c r="M57" i="12"/>
  <c r="Q57"/>
  <c r="U57"/>
  <c r="N45" i="16"/>
  <c r="P513" i="19" s="1"/>
  <c r="AF503" s="1"/>
  <c r="Y57" i="12"/>
  <c r="AC57"/>
  <c r="AG57"/>
  <c r="AK57"/>
  <c r="R45" i="16"/>
  <c r="T513" i="19" s="1"/>
  <c r="AA57" i="11"/>
  <c r="D44" i="16"/>
  <c r="F20" i="19" s="1"/>
  <c r="I57" i="11"/>
  <c r="H44" i="16"/>
  <c r="J512" i="19" s="1"/>
  <c r="P502" s="1"/>
  <c r="Q57" i="11"/>
  <c r="Y57"/>
  <c r="AK57"/>
  <c r="R44" i="16"/>
  <c r="T512" i="19" s="1"/>
  <c r="F57" i="11"/>
  <c r="E44" i="16"/>
  <c r="G512" i="19" s="1"/>
  <c r="J57" i="11"/>
  <c r="I44" i="16"/>
  <c r="K512" i="19" s="1"/>
  <c r="Q502" s="1"/>
  <c r="R57" i="11"/>
  <c r="K44" i="16"/>
  <c r="M512" i="19" s="1"/>
  <c r="X502" s="1"/>
  <c r="V57" i="11"/>
  <c r="O44" i="16"/>
  <c r="Q512" i="19" s="1"/>
  <c r="AG502" s="1"/>
  <c r="AD57" i="11"/>
  <c r="AL57"/>
  <c r="S44" i="16"/>
  <c r="U512" i="19" s="1"/>
  <c r="J44" i="16"/>
  <c r="P44"/>
  <c r="R512" i="19" s="1"/>
  <c r="AH502" s="1"/>
  <c r="M57" i="11"/>
  <c r="U57"/>
  <c r="N44" i="16"/>
  <c r="P512" i="19" s="1"/>
  <c r="AF502" s="1"/>
  <c r="AG57" i="11"/>
  <c r="N57"/>
  <c r="Z57"/>
  <c r="AH57"/>
  <c r="M57" i="10"/>
  <c r="Q57"/>
  <c r="M43" i="16"/>
  <c r="O511" i="19" s="1"/>
  <c r="Z501" s="1"/>
  <c r="U57" i="10"/>
  <c r="Y57"/>
  <c r="AC57"/>
  <c r="AG57"/>
  <c r="Q43" i="16"/>
  <c r="S511" i="19" s="1"/>
  <c r="AN501" s="1"/>
  <c r="L57" i="10"/>
  <c r="F57"/>
  <c r="E43" i="16"/>
  <c r="G511" i="19" s="1"/>
  <c r="J57" i="10"/>
  <c r="I43" i="16"/>
  <c r="K511" i="19" s="1"/>
  <c r="N57" i="10"/>
  <c r="R57"/>
  <c r="N43" i="16"/>
  <c r="P511" i="19" s="1"/>
  <c r="AF501" s="1"/>
  <c r="V57" i="10"/>
  <c r="Z57"/>
  <c r="AD57"/>
  <c r="AH57"/>
  <c r="R43" i="16"/>
  <c r="T511" i="19" s="1"/>
  <c r="P57" i="10"/>
  <c r="E57"/>
  <c r="D43" i="16"/>
  <c r="F16" i="19" s="1"/>
  <c r="O57" i="10"/>
  <c r="K43" i="16"/>
  <c r="M511" i="19" s="1"/>
  <c r="X501" s="1"/>
  <c r="AI57" i="10"/>
  <c r="S43" i="16"/>
  <c r="I57" i="10"/>
  <c r="H43" i="16"/>
  <c r="J511" i="19" s="1"/>
  <c r="P501" s="1"/>
  <c r="Q47" i="16"/>
  <c r="G57" i="10"/>
  <c r="F43" i="16"/>
  <c r="H511" i="19" s="1"/>
  <c r="I501" s="1"/>
  <c r="K57" i="10"/>
  <c r="J43" i="16"/>
  <c r="L511" i="19" s="1"/>
  <c r="R501" s="1"/>
  <c r="S57" i="10"/>
  <c r="O43" i="16"/>
  <c r="Q511" i="19" s="1"/>
  <c r="AG501" s="1"/>
  <c r="W57" i="10"/>
  <c r="AA57"/>
  <c r="AE57"/>
  <c r="T57"/>
  <c r="P43" i="16"/>
  <c r="R511" i="19" s="1"/>
  <c r="AH501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D29" i="16"/>
  <c r="G28" i="18" s="1"/>
  <c r="O28" i="16"/>
  <c r="AA37" i="12"/>
  <c r="N28" i="16"/>
  <c r="I28"/>
  <c r="Q503" i="18" s="1"/>
  <c r="U37" i="12"/>
  <c r="AC37"/>
  <c r="F37"/>
  <c r="J37"/>
  <c r="N37"/>
  <c r="R37"/>
  <c r="V37"/>
  <c r="Z37"/>
  <c r="AD37"/>
  <c r="AH37"/>
  <c r="AL37"/>
  <c r="D28" i="16"/>
  <c r="F24" i="18" s="1"/>
  <c r="M37" i="12"/>
  <c r="AG37"/>
  <c r="I37"/>
  <c r="Q37"/>
  <c r="Y37"/>
  <c r="AK37"/>
  <c r="H37"/>
  <c r="L37"/>
  <c r="I27" i="16"/>
  <c r="Q502" i="18" s="1"/>
  <c r="J27" i="16"/>
  <c r="R502" i="18" s="1"/>
  <c r="AJ37" i="11"/>
  <c r="H27" i="16"/>
  <c r="D27"/>
  <c r="P26"/>
  <c r="N26"/>
  <c r="O26"/>
  <c r="J26"/>
  <c r="R501" i="18" s="1"/>
  <c r="O37" i="10"/>
  <c r="W37"/>
  <c r="AE37"/>
  <c r="AI37"/>
  <c r="T37"/>
  <c r="D26" i="16"/>
  <c r="F16" i="18" s="1"/>
  <c r="H37" i="10"/>
  <c r="X37"/>
  <c r="S37"/>
  <c r="AA37"/>
  <c r="L37"/>
  <c r="I37"/>
  <c r="M37"/>
  <c r="Q37"/>
  <c r="U37"/>
  <c r="Y37"/>
  <c r="AC37"/>
  <c r="AG37"/>
  <c r="AB37"/>
  <c r="F37"/>
  <c r="J37"/>
  <c r="N37"/>
  <c r="R37"/>
  <c r="V37"/>
  <c r="Z37"/>
  <c r="AD37"/>
  <c r="AH37"/>
  <c r="P37"/>
  <c r="AF37"/>
  <c r="AG37" i="11"/>
  <c r="AK37"/>
  <c r="I37"/>
  <c r="M37"/>
  <c r="Q37"/>
  <c r="U37"/>
  <c r="Y37"/>
  <c r="AC37"/>
  <c r="F37"/>
  <c r="J37"/>
  <c r="N37"/>
  <c r="R37"/>
  <c r="V37"/>
  <c r="Z37"/>
  <c r="AD37"/>
  <c r="AH37"/>
  <c r="AL37"/>
  <c r="L37" i="9"/>
  <c r="P37"/>
  <c r="T37"/>
  <c r="X37"/>
  <c r="I37"/>
  <c r="M37"/>
  <c r="Q37"/>
  <c r="U37"/>
  <c r="Y37"/>
  <c r="M37" i="13"/>
  <c r="Y37"/>
  <c r="F37"/>
  <c r="J37"/>
  <c r="N37"/>
  <c r="R37"/>
  <c r="V37"/>
  <c r="Z37"/>
  <c r="AD37"/>
  <c r="AH37"/>
  <c r="AL37"/>
  <c r="G57"/>
  <c r="K57"/>
  <c r="O57"/>
  <c r="S57"/>
  <c r="W57"/>
  <c r="AA57"/>
  <c r="AE57"/>
  <c r="AI57"/>
  <c r="AM57"/>
  <c r="U37"/>
  <c r="AG37"/>
  <c r="G37"/>
  <c r="K37"/>
  <c r="O37"/>
  <c r="S37"/>
  <c r="W37"/>
  <c r="AA37"/>
  <c r="AE37"/>
  <c r="AI37"/>
  <c r="AM37"/>
  <c r="H57"/>
  <c r="L57"/>
  <c r="P57"/>
  <c r="T57"/>
  <c r="X57"/>
  <c r="AB57"/>
  <c r="AF57"/>
  <c r="AJ57"/>
  <c r="AN57"/>
  <c r="I37"/>
  <c r="Q37"/>
  <c r="AC37"/>
  <c r="AK37"/>
  <c r="H37"/>
  <c r="L37"/>
  <c r="P37"/>
  <c r="T37"/>
  <c r="X37"/>
  <c r="AB37"/>
  <c r="AF37"/>
  <c r="AJ37"/>
  <c r="AN37"/>
  <c r="I57"/>
  <c r="M57"/>
  <c r="Q57"/>
  <c r="U57"/>
  <c r="Y57"/>
  <c r="AC57"/>
  <c r="AG57"/>
  <c r="AK57"/>
  <c r="AO57"/>
  <c r="G57" i="12"/>
  <c r="O57"/>
  <c r="S57"/>
  <c r="W57"/>
  <c r="AI57"/>
  <c r="P57"/>
  <c r="T57"/>
  <c r="X57"/>
  <c r="AB57"/>
  <c r="AF57"/>
  <c r="AJ57"/>
  <c r="AE57"/>
  <c r="E57"/>
  <c r="K57"/>
  <c r="G37"/>
  <c r="S37"/>
  <c r="W37"/>
  <c r="AI37"/>
  <c r="P37"/>
  <c r="T37"/>
  <c r="X37"/>
  <c r="AB37"/>
  <c r="AF37"/>
  <c r="AJ37"/>
  <c r="K37"/>
  <c r="AE37"/>
  <c r="E37"/>
  <c r="O37"/>
  <c r="K57" i="11"/>
  <c r="W57"/>
  <c r="AE57"/>
  <c r="H57"/>
  <c r="L57"/>
  <c r="P57"/>
  <c r="T57"/>
  <c r="X57"/>
  <c r="AB57"/>
  <c r="AF57"/>
  <c r="AJ57"/>
  <c r="S57"/>
  <c r="AI57"/>
  <c r="E57"/>
  <c r="G57"/>
  <c r="O57"/>
  <c r="K37"/>
  <c r="S37"/>
  <c r="AA37"/>
  <c r="AE37"/>
  <c r="H37"/>
  <c r="P37"/>
  <c r="X37"/>
  <c r="AF37"/>
  <c r="E37"/>
  <c r="G37"/>
  <c r="O37"/>
  <c r="W37"/>
  <c r="AI37"/>
  <c r="L37"/>
  <c r="T37"/>
  <c r="AB37"/>
  <c r="E37" i="9"/>
  <c r="F37"/>
  <c r="J37"/>
  <c r="N37"/>
  <c r="R37"/>
  <c r="V37"/>
  <c r="F16" i="13"/>
  <c r="E12" i="16" s="1"/>
  <c r="G16" i="13"/>
  <c r="F12" i="16" s="1"/>
  <c r="H16" i="13"/>
  <c r="G12" i="16" s="1"/>
  <c r="I16" i="13"/>
  <c r="J16"/>
  <c r="K16"/>
  <c r="L16"/>
  <c r="M16"/>
  <c r="N16"/>
  <c r="O16"/>
  <c r="P16"/>
  <c r="Q16"/>
  <c r="R16"/>
  <c r="S16"/>
  <c r="T16"/>
  <c r="U16"/>
  <c r="K12" i="16" s="1"/>
  <c r="V16" i="13"/>
  <c r="L12" i="16" s="1"/>
  <c r="W16" i="13"/>
  <c r="M12" i="16" s="1"/>
  <c r="X16" i="13"/>
  <c r="Y16"/>
  <c r="Z16"/>
  <c r="AA16"/>
  <c r="AB16"/>
  <c r="AC16"/>
  <c r="AD16"/>
  <c r="AE16"/>
  <c r="AF16"/>
  <c r="AG16"/>
  <c r="AH16"/>
  <c r="AI16"/>
  <c r="AJ16"/>
  <c r="AK16"/>
  <c r="AL16"/>
  <c r="AM16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/>
  <c r="K16"/>
  <c r="L16"/>
  <c r="M16"/>
  <c r="N16"/>
  <c r="O16"/>
  <c r="P16"/>
  <c r="Q16"/>
  <c r="R16"/>
  <c r="S16"/>
  <c r="T16"/>
  <c r="M11" i="16" s="1"/>
  <c r="U16" i="12"/>
  <c r="V16"/>
  <c r="W16"/>
  <c r="X16"/>
  <c r="Y16"/>
  <c r="Z16"/>
  <c r="AA16"/>
  <c r="AB16"/>
  <c r="AC16"/>
  <c r="AD16"/>
  <c r="AE16"/>
  <c r="AF16"/>
  <c r="AG16"/>
  <c r="AH16"/>
  <c r="AI16"/>
  <c r="AJ16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/>
  <c r="I25" i="16" s="1"/>
  <c r="K16" i="9"/>
  <c r="L16"/>
  <c r="M16"/>
  <c r="N16"/>
  <c r="O16"/>
  <c r="K25" i="16" s="1"/>
  <c r="P16" i="9"/>
  <c r="L25" i="16" s="1"/>
  <c r="Q16" i="9"/>
  <c r="M25" i="16" s="1"/>
  <c r="R16" i="9"/>
  <c r="N25" i="16" s="1"/>
  <c r="AF500" i="18" s="1"/>
  <c r="S16" i="9"/>
  <c r="T16"/>
  <c r="U16"/>
  <c r="V16"/>
  <c r="W16"/>
  <c r="X16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/>
  <c r="K16"/>
  <c r="L16"/>
  <c r="M16"/>
  <c r="N16"/>
  <c r="O16"/>
  <c r="P16"/>
  <c r="Q16"/>
  <c r="R16"/>
  <c r="K10" i="16" s="1"/>
  <c r="S16" i="11"/>
  <c r="L10" i="16" s="1"/>
  <c r="T16" i="11"/>
  <c r="M10" i="16" s="1"/>
  <c r="U16" i="11"/>
  <c r="V16"/>
  <c r="W16"/>
  <c r="X16"/>
  <c r="Y16"/>
  <c r="Z16"/>
  <c r="AA16"/>
  <c r="AB16"/>
  <c r="AC16"/>
  <c r="AD16"/>
  <c r="AE16"/>
  <c r="AF16"/>
  <c r="AG16"/>
  <c r="AH16"/>
  <c r="AI16"/>
  <c r="AJ16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/>
  <c r="K16"/>
  <c r="L16"/>
  <c r="M16"/>
  <c r="N16"/>
  <c r="O16"/>
  <c r="K9" i="16" s="1"/>
  <c r="P16" i="10"/>
  <c r="L9" i="16" s="1"/>
  <c r="Q16" i="10"/>
  <c r="M9" i="16" s="1"/>
  <c r="R16" i="10"/>
  <c r="S16"/>
  <c r="T16"/>
  <c r="U16"/>
  <c r="V16"/>
  <c r="W16"/>
  <c r="X16"/>
  <c r="Y16"/>
  <c r="Z16"/>
  <c r="AA16"/>
  <c r="AB16"/>
  <c r="AC16"/>
  <c r="AD16"/>
  <c r="AE16"/>
  <c r="AF16"/>
  <c r="AG16"/>
  <c r="Q9" i="16" s="1"/>
  <c r="AH16" i="10"/>
  <c r="R9" i="16" s="1"/>
  <c r="AI16" i="10"/>
  <c r="S9" i="16" s="1"/>
  <c r="E16" i="10"/>
  <c r="D9" i="16" s="1"/>
  <c r="E13" i="17" s="1"/>
  <c r="O46" s="1"/>
  <c r="T515" i="19" l="1"/>
  <c r="T516" s="1"/>
  <c r="G515"/>
  <c r="G516" s="1"/>
  <c r="J9" i="16"/>
  <c r="M47"/>
  <c r="X29"/>
  <c r="E31" i="18" s="1"/>
  <c r="T29" i="16"/>
  <c r="E29" i="18" s="1"/>
  <c r="V29" i="16"/>
  <c r="E30" i="18" s="1"/>
  <c r="H11" i="16"/>
  <c r="X28"/>
  <c r="E27" i="18" s="1"/>
  <c r="V27" i="16"/>
  <c r="E22" i="18" s="1"/>
  <c r="V46" i="16"/>
  <c r="E30" i="19" s="1"/>
  <c r="K514"/>
  <c r="H504"/>
  <c r="V514"/>
  <c r="W514" s="1"/>
  <c r="L47" i="16"/>
  <c r="N514" i="19"/>
  <c r="AP504"/>
  <c r="AO504"/>
  <c r="X46" i="16"/>
  <c r="L514" i="19"/>
  <c r="AO503"/>
  <c r="AP503"/>
  <c r="H503"/>
  <c r="V513"/>
  <c r="W513" s="1"/>
  <c r="V45" i="16"/>
  <c r="E26" i="19" s="1"/>
  <c r="K513"/>
  <c r="X45" i="16"/>
  <c r="I513" i="19"/>
  <c r="AP502"/>
  <c r="AO502"/>
  <c r="X44" i="16"/>
  <c r="L512" i="19"/>
  <c r="H502"/>
  <c r="V512"/>
  <c r="W512" s="1"/>
  <c r="X512"/>
  <c r="Y512" s="1"/>
  <c r="S47" i="16"/>
  <c r="U511" i="19"/>
  <c r="O515"/>
  <c r="O516" s="1"/>
  <c r="V511"/>
  <c r="W511" s="1"/>
  <c r="H501"/>
  <c r="Z511"/>
  <c r="AA511" s="1"/>
  <c r="X511"/>
  <c r="Y511" s="1"/>
  <c r="Q501"/>
  <c r="R515"/>
  <c r="R516" s="1"/>
  <c r="O47" i="16"/>
  <c r="Q510" i="19"/>
  <c r="Q500"/>
  <c r="K515"/>
  <c r="K516" s="1"/>
  <c r="J500"/>
  <c r="N47" i="16"/>
  <c r="P510" i="19"/>
  <c r="K47" i="16"/>
  <c r="M510" i="19"/>
  <c r="I500"/>
  <c r="H515"/>
  <c r="X510"/>
  <c r="Y510" s="1"/>
  <c r="J515"/>
  <c r="J516" s="1"/>
  <c r="P500"/>
  <c r="S516"/>
  <c r="J47" i="16"/>
  <c r="L510" i="19"/>
  <c r="V28" i="16"/>
  <c r="AG503" i="18"/>
  <c r="T28" i="16"/>
  <c r="AF503" i="18"/>
  <c r="F20"/>
  <c r="X27" i="16"/>
  <c r="T27"/>
  <c r="P502" i="18"/>
  <c r="X26" i="16"/>
  <c r="AH501" i="18"/>
  <c r="V26" i="16"/>
  <c r="AG501" i="18"/>
  <c r="T26" i="16"/>
  <c r="E17" i="18" s="1"/>
  <c r="AF501"/>
  <c r="N9" i="16"/>
  <c r="H9"/>
  <c r="L30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/>
  <c r="AP500" i="18"/>
  <c r="I30" i="16"/>
  <c r="Q500" i="18"/>
  <c r="R30" i="16"/>
  <c r="AO500" i="18"/>
  <c r="M30" i="16"/>
  <c r="Z500" i="18"/>
  <c r="H25" i="16"/>
  <c r="P500" i="18" s="1"/>
  <c r="R47" i="16"/>
  <c r="T46"/>
  <c r="T45"/>
  <c r="P47"/>
  <c r="V44"/>
  <c r="I47"/>
  <c r="H47"/>
  <c r="T44"/>
  <c r="T43"/>
  <c r="D47"/>
  <c r="V43"/>
  <c r="X43"/>
  <c r="E47"/>
  <c r="F47"/>
  <c r="V42"/>
  <c r="G47"/>
  <c r="X42"/>
  <c r="T42"/>
  <c r="N30"/>
  <c r="H30"/>
  <c r="U26"/>
  <c r="P25"/>
  <c r="O25"/>
  <c r="J30"/>
  <c r="T25"/>
  <c r="E13" i="18" s="1"/>
  <c r="P12" i="16"/>
  <c r="O12"/>
  <c r="N12"/>
  <c r="I12"/>
  <c r="H12"/>
  <c r="J12"/>
  <c r="O11"/>
  <c r="N11"/>
  <c r="P11"/>
  <c r="I11"/>
  <c r="P10"/>
  <c r="O10"/>
  <c r="N10"/>
  <c r="J10"/>
  <c r="I10"/>
  <c r="H10"/>
  <c r="P9"/>
  <c r="X9" s="1"/>
  <c r="O9"/>
  <c r="V9" s="1"/>
  <c r="I9"/>
  <c r="T9"/>
  <c r="W46" l="1"/>
  <c r="X10"/>
  <c r="D20" i="17" s="1"/>
  <c r="Y29" i="16"/>
  <c r="U29"/>
  <c r="Y55" i="18"/>
  <c r="W29" i="16"/>
  <c r="X12"/>
  <c r="D28" i="17" s="1"/>
  <c r="T12" i="16"/>
  <c r="D26" i="17" s="1"/>
  <c r="X11" i="16"/>
  <c r="D24" i="17" s="1"/>
  <c r="T11" i="16"/>
  <c r="D22" i="17" s="1"/>
  <c r="Y28" i="16"/>
  <c r="W27"/>
  <c r="Z514" i="19"/>
  <c r="AA514" s="1"/>
  <c r="R504"/>
  <c r="Y504"/>
  <c r="N515"/>
  <c r="N516" s="1"/>
  <c r="Q504"/>
  <c r="X514"/>
  <c r="Y514" s="1"/>
  <c r="Y46" i="16"/>
  <c r="E31" i="19"/>
  <c r="U45" i="16"/>
  <c r="E25" i="19"/>
  <c r="Y57" s="1"/>
  <c r="Y45" i="16"/>
  <c r="E27" i="19"/>
  <c r="Z513"/>
  <c r="AA513" s="1"/>
  <c r="J503"/>
  <c r="W45" i="16"/>
  <c r="I515" i="19"/>
  <c r="Q503"/>
  <c r="X513"/>
  <c r="Y513" s="1"/>
  <c r="U44" i="16"/>
  <c r="E21" i="19"/>
  <c r="R502"/>
  <c r="Z512"/>
  <c r="AA512" s="1"/>
  <c r="Y44" i="16"/>
  <c r="E23" i="19"/>
  <c r="W44" i="16"/>
  <c r="E22" i="19"/>
  <c r="W43" i="16"/>
  <c r="E18" i="19"/>
  <c r="U43" i="16"/>
  <c r="E17" i="19"/>
  <c r="AP501"/>
  <c r="AO501"/>
  <c r="U515"/>
  <c r="U516" s="1"/>
  <c r="Y43" i="16"/>
  <c r="E19" i="19"/>
  <c r="R500"/>
  <c r="L515"/>
  <c r="L516" s="1"/>
  <c r="X500"/>
  <c r="M515"/>
  <c r="M516" s="1"/>
  <c r="Z510"/>
  <c r="AA510" s="1"/>
  <c r="Y42" i="16"/>
  <c r="E15" i="19"/>
  <c r="W42" i="16"/>
  <c r="E14" i="19"/>
  <c r="AG500"/>
  <c r="Q515"/>
  <c r="Q516" s="1"/>
  <c r="U42" i="16"/>
  <c r="E13" i="19"/>
  <c r="Y54" s="1"/>
  <c r="V510"/>
  <c r="W510" s="1"/>
  <c r="X515"/>
  <c r="Y515" s="1"/>
  <c r="H516"/>
  <c r="P515"/>
  <c r="P516" s="1"/>
  <c r="AF500"/>
  <c r="U46" i="16"/>
  <c r="E29" i="19"/>
  <c r="Y58" s="1"/>
  <c r="K48" i="16"/>
  <c r="E6" i="19"/>
  <c r="U28" i="16"/>
  <c r="E25" i="18"/>
  <c r="W28" i="16"/>
  <c r="E26" i="18"/>
  <c r="U27" i="16"/>
  <c r="E21" i="18"/>
  <c r="Y53" s="1"/>
  <c r="Y27" i="16"/>
  <c r="E23" i="18"/>
  <c r="T10" i="16"/>
  <c r="D18" i="17" s="1"/>
  <c r="W26" i="16"/>
  <c r="E18" i="18"/>
  <c r="Y52" s="1"/>
  <c r="Y26" i="16"/>
  <c r="E19" i="18"/>
  <c r="Y9" i="16"/>
  <c r="D16" i="17"/>
  <c r="W9" i="16"/>
  <c r="D15" i="17"/>
  <c r="U9" i="16"/>
  <c r="D14" i="17"/>
  <c r="P30" i="16"/>
  <c r="X30" s="1"/>
  <c r="E9" i="18" s="1"/>
  <c r="AH500"/>
  <c r="O30" i="16"/>
  <c r="V30" s="1"/>
  <c r="E8" i="18" s="1"/>
  <c r="AG500"/>
  <c r="T30" i="16"/>
  <c r="E7" i="18" s="1"/>
  <c r="P48" i="16"/>
  <c r="I48"/>
  <c r="S48"/>
  <c r="Q48"/>
  <c r="R48"/>
  <c r="M48"/>
  <c r="O48"/>
  <c r="L48"/>
  <c r="D48"/>
  <c r="J48"/>
  <c r="N48"/>
  <c r="E48"/>
  <c r="H48"/>
  <c r="T47"/>
  <c r="G48"/>
  <c r="X47"/>
  <c r="V47"/>
  <c r="F48"/>
  <c r="X25"/>
  <c r="E15" i="18" s="1"/>
  <c r="V25" i="16"/>
  <c r="E14" i="18" s="1"/>
  <c r="Y51" s="1"/>
  <c r="V12" i="16"/>
  <c r="D27" i="17" s="1"/>
  <c r="V11" i="16"/>
  <c r="D23" i="17" s="1"/>
  <c r="V10" i="16"/>
  <c r="D19" i="17" s="1"/>
  <c r="E16" i="13"/>
  <c r="E16" i="12"/>
  <c r="E16" i="11"/>
  <c r="E17" i="10"/>
  <c r="E16" i="9"/>
  <c r="D25" i="16" s="1"/>
  <c r="F12" i="18" s="1"/>
  <c r="S13" i="16"/>
  <c r="R13"/>
  <c r="Q13"/>
  <c r="P13"/>
  <c r="O13"/>
  <c r="N13"/>
  <c r="M13"/>
  <c r="L13"/>
  <c r="K13"/>
  <c r="J13"/>
  <c r="I13"/>
  <c r="H13"/>
  <c r="G13"/>
  <c r="F13"/>
  <c r="E13"/>
  <c r="Z515" i="19" l="1"/>
  <c r="AA515" s="1"/>
  <c r="W56" i="17"/>
  <c r="W55"/>
  <c r="I516" i="19"/>
  <c r="Y56"/>
  <c r="Y55"/>
  <c r="Y47" i="16"/>
  <c r="E9" i="19"/>
  <c r="V515"/>
  <c r="W515" s="1"/>
  <c r="W47" i="16"/>
  <c r="E8" i="19"/>
  <c r="U47" i="16"/>
  <c r="E7" i="19"/>
  <c r="Y54" i="18"/>
  <c r="W54" i="17"/>
  <c r="W53"/>
  <c r="U25" i="16"/>
  <c r="D30"/>
  <c r="E6" i="18" s="1"/>
  <c r="W25" i="16"/>
  <c r="Y25"/>
  <c r="E17" i="12"/>
  <c r="D11" i="16"/>
  <c r="E21" i="17" s="1"/>
  <c r="O48" s="1"/>
  <c r="E17" i="11"/>
  <c r="D10" i="16"/>
  <c r="E17" i="17" s="1"/>
  <c r="O47" s="1"/>
  <c r="E17" i="9"/>
  <c r="E17" i="13"/>
  <c r="D12" i="16"/>
  <c r="F25" i="17" s="1"/>
  <c r="O49" s="1"/>
  <c r="X13" i="16"/>
  <c r="D9" i="17" s="1"/>
  <c r="T13" i="16"/>
  <c r="D7" i="17" s="1"/>
  <c r="V13" i="16"/>
  <c r="D8" i="17" s="1"/>
  <c r="AI17" i="10"/>
  <c r="AH17"/>
  <c r="AG17"/>
  <c r="AD17"/>
  <c r="AE17"/>
  <c r="AF17"/>
  <c r="AA17"/>
  <c r="AB17"/>
  <c r="AC17"/>
  <c r="X17"/>
  <c r="Y17"/>
  <c r="Z17"/>
  <c r="U17"/>
  <c r="V17"/>
  <c r="W17"/>
  <c r="R17"/>
  <c r="S17"/>
  <c r="T17"/>
  <c r="O17"/>
  <c r="P17"/>
  <c r="Q17"/>
  <c r="N17"/>
  <c r="K17"/>
  <c r="L17"/>
  <c r="J17"/>
  <c r="I17"/>
  <c r="M17"/>
  <c r="F17"/>
  <c r="G17"/>
  <c r="H17"/>
  <c r="Z17" i="9"/>
  <c r="Y17"/>
  <c r="X17"/>
  <c r="U17"/>
  <c r="V17"/>
  <c r="W17"/>
  <c r="I17"/>
  <c r="J17"/>
  <c r="K17"/>
  <c r="L17"/>
  <c r="M17"/>
  <c r="N17"/>
  <c r="O17"/>
  <c r="P17"/>
  <c r="Q17"/>
  <c r="F17"/>
  <c r="G17"/>
  <c r="H17"/>
  <c r="T17"/>
  <c r="R17"/>
  <c r="S17"/>
  <c r="E31" i="16" l="1"/>
  <c r="P31"/>
  <c r="D31"/>
  <c r="F31"/>
  <c r="G31"/>
  <c r="L31"/>
  <c r="H31"/>
  <c r="Q31"/>
  <c r="N31"/>
  <c r="M31"/>
  <c r="R31"/>
  <c r="K31"/>
  <c r="U30"/>
  <c r="O31"/>
  <c r="Y30"/>
  <c r="J31"/>
  <c r="S31"/>
  <c r="I31"/>
  <c r="W30"/>
  <c r="U11"/>
  <c r="W11"/>
  <c r="Y11"/>
  <c r="U10"/>
  <c r="W10"/>
  <c r="Y10"/>
  <c r="D13"/>
  <c r="U12"/>
  <c r="Y12"/>
  <c r="W12"/>
  <c r="AD17" i="13"/>
  <c r="AE17"/>
  <c r="AF17"/>
  <c r="AA17"/>
  <c r="AB17"/>
  <c r="AC17"/>
  <c r="X17"/>
  <c r="Y17"/>
  <c r="Z17"/>
  <c r="U17"/>
  <c r="V17"/>
  <c r="W17"/>
  <c r="R17"/>
  <c r="S17"/>
  <c r="T17"/>
  <c r="P17"/>
  <c r="Q17"/>
  <c r="O17"/>
  <c r="L17"/>
  <c r="M17"/>
  <c r="N17"/>
  <c r="I17"/>
  <c r="J17"/>
  <c r="K17"/>
  <c r="F17"/>
  <c r="G17"/>
  <c r="H17"/>
  <c r="AL17" i="12"/>
  <c r="AK17"/>
  <c r="AJ17"/>
  <c r="AG17"/>
  <c r="AH17"/>
  <c r="AI17"/>
  <c r="AD17"/>
  <c r="AE17"/>
  <c r="AF17"/>
  <c r="AA17"/>
  <c r="AB17"/>
  <c r="AC17"/>
  <c r="X17"/>
  <c r="Y17"/>
  <c r="Z17"/>
  <c r="U17"/>
  <c r="V17"/>
  <c r="W17"/>
  <c r="T17"/>
  <c r="R17"/>
  <c r="S17"/>
  <c r="O17"/>
  <c r="P17"/>
  <c r="Q17"/>
  <c r="L17"/>
  <c r="M17"/>
  <c r="N17"/>
  <c r="I17"/>
  <c r="J17"/>
  <c r="K17"/>
  <c r="F17"/>
  <c r="G17"/>
  <c r="H17"/>
  <c r="AL17" i="11"/>
  <c r="AK17"/>
  <c r="AJ17"/>
  <c r="AG17"/>
  <c r="AH17"/>
  <c r="AI17"/>
  <c r="AD17"/>
  <c r="AE17"/>
  <c r="AF17"/>
  <c r="AA17"/>
  <c r="AB17"/>
  <c r="AC17"/>
  <c r="X17"/>
  <c r="Y17"/>
  <c r="Z17"/>
  <c r="U17"/>
  <c r="V17"/>
  <c r="W17"/>
  <c r="R17"/>
  <c r="S17"/>
  <c r="T17"/>
  <c r="N17"/>
  <c r="K17"/>
  <c r="J17"/>
  <c r="G17"/>
  <c r="H17"/>
  <c r="L17"/>
  <c r="F17"/>
  <c r="I17"/>
  <c r="M17"/>
  <c r="O17"/>
  <c r="P17"/>
  <c r="Q17"/>
  <c r="U13" i="16" l="1"/>
  <c r="D6" i="17"/>
  <c r="Y13" i="16"/>
  <c r="K14"/>
  <c r="D14"/>
  <c r="P14"/>
  <c r="Q14"/>
  <c r="O14"/>
  <c r="F14"/>
  <c r="E14"/>
  <c r="R14"/>
  <c r="J14"/>
  <c r="G14"/>
  <c r="H14"/>
  <c r="I14"/>
  <c r="N14"/>
  <c r="S14"/>
  <c r="L14"/>
  <c r="M14"/>
  <c r="W13"/>
  <c r="AO17" i="13"/>
  <c r="AN17"/>
  <c r="AM17"/>
  <c r="AJ17"/>
  <c r="AK17"/>
  <c r="AL17"/>
  <c r="AG17"/>
  <c r="AH17"/>
  <c r="AI17"/>
</calcChain>
</file>

<file path=xl/sharedStrings.xml><?xml version="1.0" encoding="utf-8"?>
<sst xmlns="http://schemas.openxmlformats.org/spreadsheetml/2006/main" count="1338" uniqueCount="97">
  <si>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</si>
  <si>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</si>
  <si>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</si>
  <si>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</si>
  <si>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</si>
  <si>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</si>
  <si>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</si>
  <si>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</si>
  <si>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</si>
  <si>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</si>
  <si>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</si>
  <si>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</si>
  <si>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</si>
  <si>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</si>
  <si>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</si>
  <si>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</si>
  <si>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</si>
  <si>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</si>
  <si>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</si>
  <si>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</si>
  <si>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</si>
  <si>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</si>
  <si>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</si>
  <si>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</si>
  <si>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</si>
  <si>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</si>
  <si>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</si>
  <si>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</si>
  <si>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</si>
  <si>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</si>
  <si>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</si>
  <si>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</si>
  <si>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</si>
  <si>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</si>
  <si>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</si>
  <si>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</si>
  <si>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</si>
  <si>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</si>
  <si>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</si>
  <si>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</si>
  <si>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</si>
  <si>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</si>
  <si>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**********</t>
  </si>
  <si>
    <t>*********</t>
  </si>
  <si>
    <t>********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</si>
  <si>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</si>
  <si>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</si>
  <si>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</si>
  <si>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</si>
  <si>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</si>
  <si>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</si>
  <si>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</si>
  <si>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</si>
  <si>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</si>
  <si>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</si>
  <si>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</si>
  <si>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</si>
  <si>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</si>
  <si>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</si>
  <si>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</si>
  <si>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</si>
  <si>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</si>
  <si>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</si>
  <si>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</si>
  <si>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</si>
  <si>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</si>
  <si>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</si>
  <si>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</si>
  <si>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</si>
  <si>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</si>
  <si>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</si>
  <si>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</si>
  <si>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</si>
  <si>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</si>
  <si>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</si>
  <si>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</si>
  <si>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</si>
  <si>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</si>
  <si>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</si>
  <si>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</si>
  <si>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</si>
  <si>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</si>
  <si>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</si>
  <si>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</si>
  <si>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</si>
  <si>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</si>
  <si>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</si>
  <si>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"Бәйтерек"</t>
  </si>
  <si>
    <t>Платнер О.А.</t>
  </si>
  <si>
    <t>"Ақбота"</t>
  </si>
  <si>
    <t>Баталова Е.В.</t>
  </si>
  <si>
    <t>"Қүншуак"</t>
  </si>
  <si>
    <t>Боровых С.А.</t>
  </si>
  <si>
    <t>Малыхина Е.В.</t>
  </si>
  <si>
    <t>КГКП "Ясли-сад "Болашақ әлемі"</t>
  </si>
  <si>
    <t>Абайский район  г.Абай</t>
  </si>
  <si>
    <t>русский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</si>
</sst>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 formatCode="0">
                  <c:v>16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13</c:v>
                </c:pt>
                <c:pt idx="4" formatCode="0">
                  <c:v>10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 formatCode="0">
                  <c:v>8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dLbls/>
        <c:shape val="box"/>
        <c:axId val="156700032"/>
        <c:axId val="15673049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567000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730496"/>
        <c:crosses val="autoZero"/>
        <c:auto val="1"/>
        <c:lblAlgn val="ctr"/>
        <c:lblOffset val="100"/>
      </c:catAx>
      <c:valAx>
        <c:axId val="1567304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70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4</c:v>
                </c:pt>
                <c:pt idx="1">
                  <c:v>12</c:v>
                </c:pt>
                <c:pt idx="2">
                  <c:v>9</c:v>
                </c:pt>
                <c:pt idx="3">
                  <c:v>4</c:v>
                </c:pt>
                <c:pt idx="4">
                  <c:v>9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11</c:v>
                </c:pt>
                <c:pt idx="1">
                  <c:v>14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18</c:v>
                </c:pt>
                <c:pt idx="1">
                  <c:v>4</c:v>
                </c:pt>
                <c:pt idx="2">
                  <c:v>0</c:v>
                </c:pt>
                <c:pt idx="3">
                  <c:v>18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dLbls/>
        <c:shape val="box"/>
        <c:axId val="158352128"/>
        <c:axId val="15835366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1583521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353664"/>
        <c:crosses val="autoZero"/>
        <c:auto val="1"/>
        <c:lblAlgn val="ctr"/>
        <c:lblOffset val="100"/>
      </c:catAx>
      <c:valAx>
        <c:axId val="1583536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35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6</c:v>
                </c:pt>
                <c:pt idx="1">
                  <c:v>11</c:v>
                </c:pt>
                <c:pt idx="2">
                  <c:v>8</c:v>
                </c:pt>
                <c:pt idx="3">
                  <c:v>4</c:v>
                </c:pt>
                <c:pt idx="4">
                  <c:v>12.666666666666666</c:v>
                </c:pt>
                <c:pt idx="5">
                  <c:v>8.3333333333333339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4</c:v>
                </c:pt>
                <c:pt idx="1">
                  <c:v>13</c:v>
                </c:pt>
                <c:pt idx="2">
                  <c:v>8</c:v>
                </c:pt>
                <c:pt idx="3">
                  <c:v>8</c:v>
                </c:pt>
                <c:pt idx="4">
                  <c:v>11</c:v>
                </c:pt>
                <c:pt idx="5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5</c:v>
                </c:pt>
                <c:pt idx="1">
                  <c:v>17</c:v>
                </c:pt>
                <c:pt idx="2">
                  <c:v>1</c:v>
                </c:pt>
                <c:pt idx="3">
                  <c:v>7.5</c:v>
                </c:pt>
                <c:pt idx="4">
                  <c:v>10.5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dLbls/>
        <c:shape val="box"/>
        <c:axId val="157467008"/>
        <c:axId val="15746854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574670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468544"/>
        <c:crosses val="autoZero"/>
        <c:auto val="1"/>
        <c:lblAlgn val="ctr"/>
        <c:lblOffset val="100"/>
      </c:catAx>
      <c:valAx>
        <c:axId val="157468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46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3</c:v>
                </c:pt>
                <c:pt idx="1">
                  <c:v>16</c:v>
                </c:pt>
                <c:pt idx="2">
                  <c:v>6</c:v>
                </c:pt>
                <c:pt idx="3">
                  <c:v>3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6</c:v>
                </c:pt>
                <c:pt idx="1">
                  <c:v>13</c:v>
                </c:pt>
                <c:pt idx="2">
                  <c:v>6</c:v>
                </c:pt>
                <c:pt idx="3">
                  <c:v>12</c:v>
                </c:pt>
                <c:pt idx="4">
                  <c:v>9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8</c:v>
                </c:pt>
                <c:pt idx="1">
                  <c:v>15</c:v>
                </c:pt>
                <c:pt idx="2">
                  <c:v>0</c:v>
                </c:pt>
                <c:pt idx="3">
                  <c:v>8</c:v>
                </c:pt>
                <c:pt idx="4">
                  <c:v>11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dLbls/>
        <c:shape val="box"/>
        <c:axId val="157291648"/>
        <c:axId val="15729318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15729164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293184"/>
        <c:crosses val="autoZero"/>
        <c:auto val="1"/>
        <c:lblAlgn val="ctr"/>
        <c:lblOffset val="100"/>
      </c:catAx>
      <c:valAx>
        <c:axId val="157293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29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1</c:v>
                </c:pt>
                <c:pt idx="1">
                  <c:v>17</c:v>
                </c:pt>
                <c:pt idx="2">
                  <c:v>7</c:v>
                </c:pt>
                <c:pt idx="3">
                  <c:v>6.2</c:v>
                </c:pt>
                <c:pt idx="4">
                  <c:v>13.2</c:v>
                </c:pt>
                <c:pt idx="5">
                  <c:v>5.6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6</c:v>
                </c:pt>
                <c:pt idx="1">
                  <c:v>15</c:v>
                </c:pt>
                <c:pt idx="2">
                  <c:v>4</c:v>
                </c:pt>
                <c:pt idx="3">
                  <c:v>11.8</c:v>
                </c:pt>
                <c:pt idx="4">
                  <c:v>11.6</c:v>
                </c:pt>
                <c:pt idx="5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8</c:v>
                </c:pt>
                <c:pt idx="1">
                  <c:v>15</c:v>
                </c:pt>
                <c:pt idx="2">
                  <c:v>0</c:v>
                </c:pt>
                <c:pt idx="3">
                  <c:v>5.6</c:v>
                </c:pt>
                <c:pt idx="4">
                  <c:v>13</c:v>
                </c:pt>
                <c:pt idx="5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dLbls/>
        <c:shape val="box"/>
        <c:axId val="157374336"/>
        <c:axId val="15737587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1573743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375872"/>
        <c:crosses val="autoZero"/>
        <c:auto val="1"/>
        <c:lblAlgn val="ctr"/>
        <c:lblOffset val="100"/>
      </c:catAx>
      <c:valAx>
        <c:axId val="157375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37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16</c:v>
                </c:pt>
                <c:pt idx="1">
                  <c:v>16</c:v>
                </c:pt>
                <c:pt idx="2">
                  <c:v>4</c:v>
                </c:pt>
                <c:pt idx="3">
                  <c:v>4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17</c:v>
                </c:pt>
                <c:pt idx="1">
                  <c:v>17</c:v>
                </c:pt>
                <c:pt idx="2">
                  <c:v>6</c:v>
                </c:pt>
                <c:pt idx="3">
                  <c:v>9</c:v>
                </c:pt>
                <c:pt idx="4">
                  <c:v>13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14</c:v>
                </c:pt>
                <c:pt idx="1">
                  <c:v>14</c:v>
                </c:pt>
                <c:pt idx="2">
                  <c:v>0</c:v>
                </c:pt>
                <c:pt idx="3">
                  <c:v>8</c:v>
                </c:pt>
                <c:pt idx="4">
                  <c:v>12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dLbls/>
        <c:shape val="box"/>
        <c:axId val="157715072"/>
        <c:axId val="15772505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15771507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25056"/>
        <c:crosses val="autoZero"/>
        <c:auto val="1"/>
        <c:lblAlgn val="ctr"/>
        <c:lblOffset val="100"/>
      </c:catAx>
      <c:valAx>
        <c:axId val="157725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1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7</c:v>
                </c:pt>
                <c:pt idx="1">
                  <c:v>14</c:v>
                </c:pt>
                <c:pt idx="2">
                  <c:v>4</c:v>
                </c:pt>
                <c:pt idx="3">
                  <c:v>3</c:v>
                </c:pt>
                <c:pt idx="4">
                  <c:v>17</c:v>
                </c:pt>
                <c:pt idx="5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14</c:v>
                </c:pt>
                <c:pt idx="1">
                  <c:v>11</c:v>
                </c:pt>
                <c:pt idx="2">
                  <c:v>0</c:v>
                </c:pt>
                <c:pt idx="3">
                  <c:v>14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19</c:v>
                </c:pt>
                <c:pt idx="1">
                  <c:v>3</c:v>
                </c:pt>
                <c:pt idx="2">
                  <c:v>0</c:v>
                </c:pt>
                <c:pt idx="3">
                  <c:v>9</c:v>
                </c:pt>
                <c:pt idx="4">
                  <c:v>13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dLbls/>
        <c:shape val="box"/>
        <c:axId val="157831936"/>
        <c:axId val="15783347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578319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833472"/>
        <c:crosses val="autoZero"/>
        <c:auto val="1"/>
        <c:lblAlgn val="ctr"/>
        <c:lblOffset val="100"/>
      </c:catAx>
      <c:valAx>
        <c:axId val="157833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83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9</c:v>
                </c:pt>
                <c:pt idx="1">
                  <c:v>11</c:v>
                </c:pt>
                <c:pt idx="2">
                  <c:v>5</c:v>
                </c:pt>
                <c:pt idx="3">
                  <c:v>4.333333333333333</c:v>
                </c:pt>
                <c:pt idx="4">
                  <c:v>12.666666666666666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8</c:v>
                </c:pt>
                <c:pt idx="1">
                  <c:v>15</c:v>
                </c:pt>
                <c:pt idx="2">
                  <c:v>2</c:v>
                </c:pt>
                <c:pt idx="3">
                  <c:v>8.3333333333333339</c:v>
                </c:pt>
                <c:pt idx="4">
                  <c:v>14.666666666666666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13</c:v>
                </c:pt>
                <c:pt idx="1">
                  <c:v>8</c:v>
                </c:pt>
                <c:pt idx="2">
                  <c:v>1</c:v>
                </c:pt>
                <c:pt idx="3">
                  <c:v>13</c:v>
                </c:pt>
                <c:pt idx="4">
                  <c:v>8.25</c:v>
                </c:pt>
                <c:pt idx="5">
                  <c:v>0.75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dLbls/>
        <c:shape val="box"/>
        <c:axId val="158009984"/>
        <c:axId val="158040448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1580099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040448"/>
        <c:crosses val="autoZero"/>
        <c:auto val="1"/>
        <c:lblAlgn val="ctr"/>
        <c:lblOffset val="100"/>
      </c:catAx>
      <c:valAx>
        <c:axId val="158040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00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12</c:v>
                </c:pt>
                <c:pt idx="1">
                  <c:v>7</c:v>
                </c:pt>
                <c:pt idx="2">
                  <c:v>6</c:v>
                </c:pt>
                <c:pt idx="3">
                  <c:v>3</c:v>
                </c:pt>
                <c:pt idx="4">
                  <c:v>15</c:v>
                </c:pt>
                <c:pt idx="5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15</c:v>
                </c:pt>
                <c:pt idx="1">
                  <c:v>10</c:v>
                </c:pt>
                <c:pt idx="2">
                  <c:v>0</c:v>
                </c:pt>
                <c:pt idx="3">
                  <c:v>15</c:v>
                </c:pt>
                <c:pt idx="4">
                  <c:v>10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16</c:v>
                </c:pt>
                <c:pt idx="1">
                  <c:v>6</c:v>
                </c:pt>
                <c:pt idx="2">
                  <c:v>0</c:v>
                </c:pt>
                <c:pt idx="3">
                  <c:v>16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dLbls/>
        <c:shape val="box"/>
        <c:axId val="158235648"/>
        <c:axId val="15824563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5823564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245632"/>
        <c:crosses val="autoZero"/>
        <c:auto val="1"/>
        <c:lblAlgn val="ctr"/>
        <c:lblOffset val="100"/>
      </c:catAx>
      <c:valAx>
        <c:axId val="158245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23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7</c:v>
                </c:pt>
                <c:pt idx="1">
                  <c:v>14</c:v>
                </c:pt>
                <c:pt idx="2">
                  <c:v>4</c:v>
                </c:pt>
                <c:pt idx="3">
                  <c:v>6.2</c:v>
                </c:pt>
                <c:pt idx="4">
                  <c:v>13.2</c:v>
                </c:pt>
                <c:pt idx="5">
                  <c:v>5.6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13</c:v>
                </c:pt>
                <c:pt idx="1">
                  <c:v>12</c:v>
                </c:pt>
                <c:pt idx="2">
                  <c:v>0</c:v>
                </c:pt>
                <c:pt idx="3">
                  <c:v>12.8</c:v>
                </c:pt>
                <c:pt idx="4">
                  <c:v>12.2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14</c:v>
                </c:pt>
                <c:pt idx="1">
                  <c:v>8</c:v>
                </c:pt>
                <c:pt idx="2">
                  <c:v>0</c:v>
                </c:pt>
                <c:pt idx="3">
                  <c:v>14</c:v>
                </c:pt>
                <c:pt idx="4">
                  <c:v>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dLbls/>
        <c:shape val="box"/>
        <c:axId val="158326784"/>
        <c:axId val="1583283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583267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328320"/>
        <c:crosses val="autoZero"/>
        <c:auto val="1"/>
        <c:lblAlgn val="ctr"/>
        <c:lblOffset val="100"/>
      </c:catAx>
      <c:valAx>
        <c:axId val="158328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3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GrpSpPr/>
      </xdr:nvGrpSpPr>
      <xdr:grpSpPr>
        <a:xfrm>
          <a:off x="603251" y="17390381"/>
          <a:ext cx="7341053" cy="2520254"/>
          <a:chOff x="612322" y="17746435"/>
          <a:chExt cx="7388678" cy="2517986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700-000004000000}"/>
              </a:ext>
            </a:extLst>
          </xdr:cNvPr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00000000-0008-0000-0700-000005000000}"/>
              </a:ext>
            </a:extLst>
          </xdr:cNvPr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>
            <a:extLst>
              <a:ext uri="{FF2B5EF4-FFF2-40B4-BE49-F238E27FC236}">
                <a16:creationId xmlns:a16="http://schemas.microsoft.com/office/drawing/2014/main" xmlns="" id="{00000000-0008-0000-0700-000016000000}"/>
              </a:ext>
            </a:extLst>
          </xdr:cNvPr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GrpSpPr/>
      </xdr:nvGrpSpPr>
      <xdr:grpSpPr>
        <a:xfrm>
          <a:off x="8658678" y="17376775"/>
          <a:ext cx="7395482" cy="2516312"/>
          <a:chOff x="8722178" y="17732829"/>
          <a:chExt cx="7470321" cy="2514044"/>
        </a:xfrm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700-000008000000}"/>
              </a:ext>
            </a:extLst>
          </xdr:cNvPr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700-000009000000}"/>
              </a:ext>
            </a:extLst>
          </xdr:cNvPr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>
            <a:extLst>
              <a:ext uri="{FF2B5EF4-FFF2-40B4-BE49-F238E27FC236}">
                <a16:creationId xmlns:a16="http://schemas.microsoft.com/office/drawing/2014/main" xmlns="" id="{00000000-0008-0000-0700-000018000000}"/>
              </a:ext>
            </a:extLst>
          </xdr:cNvPr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GrpSpPr/>
      </xdr:nvGrpSpPr>
      <xdr:grpSpPr>
        <a:xfrm>
          <a:off x="16598446" y="17376774"/>
          <a:ext cx="7014482" cy="2489100"/>
          <a:chOff x="16736785" y="17732828"/>
          <a:chExt cx="7102929" cy="2486832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xmlns="" id="{00000000-0008-0000-0700-00000C000000}"/>
              </a:ext>
            </a:extLst>
          </xdr:cNvPr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700-00000D000000}"/>
              </a:ext>
            </a:extLst>
          </xdr:cNvPr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>
            <a:extLst>
              <a:ext uri="{FF2B5EF4-FFF2-40B4-BE49-F238E27FC236}">
                <a16:creationId xmlns:a16="http://schemas.microsoft.com/office/drawing/2014/main" xmlns="" id="{00000000-0008-0000-0700-00001A000000}"/>
              </a:ext>
            </a:extLst>
          </xdr:cNvPr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GrpSpPr/>
      </xdr:nvGrpSpPr>
      <xdr:grpSpPr>
        <a:xfrm>
          <a:off x="603250" y="20100470"/>
          <a:ext cx="7354660" cy="2418796"/>
          <a:chOff x="612321" y="20454256"/>
          <a:chExt cx="7402285" cy="2418796"/>
        </a:xfrm>
      </xdr:grpSpPr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xmlns="" id="{00000000-0008-0000-0700-000010000000}"/>
              </a:ext>
            </a:extLst>
          </xdr:cNvPr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700-000011000000}"/>
              </a:ext>
            </a:extLst>
          </xdr:cNvPr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>
            <a:extLst>
              <a:ext uri="{FF2B5EF4-FFF2-40B4-BE49-F238E27FC236}">
                <a16:creationId xmlns:a16="http://schemas.microsoft.com/office/drawing/2014/main" xmlns="" id="{00000000-0008-0000-0700-00001C000000}"/>
              </a:ext>
            </a:extLst>
          </xdr:cNvPr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GrpSpPr/>
      </xdr:nvGrpSpPr>
      <xdr:grpSpPr>
        <a:xfrm>
          <a:off x="8631463" y="20086864"/>
          <a:ext cx="7409090" cy="2446009"/>
          <a:chOff x="8694963" y="20440650"/>
          <a:chExt cx="7483929" cy="2446009"/>
        </a:xfrm>
      </xdr:grpSpPr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xmlns="" id="{00000000-0008-0000-0700-000014000000}"/>
              </a:ext>
            </a:extLst>
          </xdr:cNvPr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xmlns="" id="{00000000-0008-0000-0700-000015000000}"/>
              </a:ext>
            </a:extLst>
          </xdr:cNvPr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>
            <a:extLst>
              <a:ext uri="{FF2B5EF4-FFF2-40B4-BE49-F238E27FC236}">
                <a16:creationId xmlns:a16="http://schemas.microsoft.com/office/drawing/2014/main" xmlns="" id="{00000000-0008-0000-0700-00001E000000}"/>
              </a:ext>
            </a:extLst>
          </xdr:cNvPr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>
            <a:extLst>
              <a:ext uri="{FF2B5EF4-FFF2-40B4-BE49-F238E27FC236}">
                <a16:creationId xmlns:a16="http://schemas.microsoft.com/office/drawing/2014/main" xmlns="" id="{00000000-0008-0000-0800-000017000000}"/>
              </a:ext>
            </a:extLst>
          </xdr:cNvPr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xmlns="" id="{00000000-0008-0000-0800-000019000000}"/>
                </a:ext>
              </a:extLst>
            </xdr:cNvPr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xmlns="" id="{00000000-0008-0000-0800-00001A000000}"/>
                </a:ext>
              </a:extLst>
            </xdr:cNvPr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>
            <a:extLst>
              <a:ext uri="{FF2B5EF4-FFF2-40B4-BE49-F238E27FC236}">
                <a16:creationId xmlns:a16="http://schemas.microsoft.com/office/drawing/2014/main" xmlns="" id="{00000000-0008-0000-0800-000002000000}"/>
              </a:ext>
            </a:extLst>
          </xdr:cNvPr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xmlns="" id="{00000000-0008-0000-0800-00001C000000}"/>
              </a:ext>
            </a:extLst>
          </xdr:cNvPr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xmlns="" id="{00000000-0008-0000-0800-00001D000000}"/>
              </a:ext>
            </a:extLst>
          </xdr:cNvPr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xmlns="" id="{00000000-0008-0000-0800-000020000000}"/>
              </a:ext>
            </a:extLst>
          </xdr:cNvPr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xmlns="" id="{00000000-0008-0000-0800-000021000000}"/>
              </a:ext>
            </a:extLst>
          </xdr:cNvPr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xmlns="" id="{00000000-0008-0000-0800-000024000000}"/>
              </a:ext>
            </a:extLst>
          </xdr:cNvPr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xmlns="" id="{00000000-0008-0000-0800-000025000000}"/>
              </a:ext>
            </a:extLst>
          </xdr:cNvPr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>
            <a:extLst>
              <a:ext uri="{FF2B5EF4-FFF2-40B4-BE49-F238E27FC236}">
                <a16:creationId xmlns:a16="http://schemas.microsoft.com/office/drawing/2014/main" xmlns="" id="{00000000-0008-0000-0800-000008000000}"/>
              </a:ext>
            </a:extLst>
          </xdr:cNvPr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xmlns="" id="{00000000-0008-0000-0800-000028000000}"/>
              </a:ext>
            </a:extLst>
          </xdr:cNvPr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xmlns="" id="{00000000-0008-0000-0800-000029000000}"/>
              </a:ext>
            </a:extLst>
          </xdr:cNvPr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>
            <a:extLst>
              <a:ext uri="{FF2B5EF4-FFF2-40B4-BE49-F238E27FC236}">
                <a16:creationId xmlns:a16="http://schemas.microsoft.com/office/drawing/2014/main" xmlns="" id="{00000000-0008-0000-0800-00000A000000}"/>
              </a:ext>
            </a:extLst>
          </xdr:cNvPr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37"/>
  <sheetViews>
    <sheetView tabSelected="1" zoomScale="70" zoomScaleNormal="70" workbookViewId="0">
      <selection activeCell="D12" sqref="D12"/>
    </sheetView>
  </sheetViews>
  <sheetFormatPr defaultRowHeight="15"/>
  <cols>
    <col min="3" max="4" width="35.7109375" customWidth="1"/>
    <col min="5" max="26" width="10.7109375" customWidth="1"/>
  </cols>
  <sheetData>
    <row r="1" spans="2:26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99" t="s">
        <v>24</v>
      </c>
      <c r="Y1" s="99"/>
      <c r="Z1" s="99"/>
    </row>
    <row r="2" spans="2:26" ht="15" customHeight="1">
      <c r="B2" s="1"/>
      <c r="C2" s="100" t="s">
        <v>33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КГКП "Ясли-сад "Болашақ әлемі"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>
      <c r="B3" s="1"/>
      <c r="C3" s="19" t="s">
        <v>38</v>
      </c>
      <c r="D3" s="40" t="s">
        <v>93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Абайский район  г.Абай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42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5"/>
      <c r="X6" s="98" t="s">
        <v>8</v>
      </c>
      <c r="Y6" s="98"/>
      <c r="Z6" s="98"/>
    </row>
    <row r="7" spans="2:26" ht="16.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21</v>
      </c>
      <c r="M7" s="98"/>
      <c r="N7" s="98"/>
      <c r="O7" s="96" t="s">
        <v>5</v>
      </c>
      <c r="P7" s="96" t="s">
        <v>6</v>
      </c>
      <c r="Q7" s="96" t="s">
        <v>7</v>
      </c>
      <c r="R7" s="93" t="s">
        <v>22</v>
      </c>
      <c r="S7" s="94"/>
      <c r="T7" s="95"/>
      <c r="U7" s="93" t="s">
        <v>23</v>
      </c>
      <c r="V7" s="94"/>
      <c r="W7" s="95"/>
      <c r="X7" s="96" t="s">
        <v>5</v>
      </c>
      <c r="Y7" s="96" t="s">
        <v>6</v>
      </c>
      <c r="Z7" s="96" t="s">
        <v>7</v>
      </c>
    </row>
    <row r="8" spans="2:26" ht="73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99" t="s">
        <v>24</v>
      </c>
      <c r="Y21" s="99"/>
      <c r="Z21" s="99"/>
    </row>
    <row r="22" spans="2:26" ht="15.75">
      <c r="B22" s="1"/>
      <c r="C22" s="100" t="s">
        <v>33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КГКП "Ясли-сад "Болашақ әлемі"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>
      <c r="B23" s="1"/>
      <c r="C23" s="19" t="s">
        <v>38</v>
      </c>
      <c r="D23" s="40" t="s">
        <v>43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Абайский район  г.Абай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44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5"/>
      <c r="X26" s="98" t="s">
        <v>8</v>
      </c>
      <c r="Y26" s="98"/>
      <c r="Z26" s="98"/>
    </row>
    <row r="27" spans="2:26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21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22</v>
      </c>
      <c r="S27" s="94"/>
      <c r="T27" s="95"/>
      <c r="U27" s="93" t="s">
        <v>23</v>
      </c>
      <c r="V27" s="94"/>
      <c r="W27" s="95"/>
      <c r="X27" s="96" t="s">
        <v>5</v>
      </c>
      <c r="Y27" s="96" t="s">
        <v>6</v>
      </c>
      <c r="Z27" s="96" t="s">
        <v>7</v>
      </c>
    </row>
    <row r="28" spans="2:26" ht="15.75" customHeight="1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17:D17"/>
    <mergeCell ref="B16:D16"/>
    <mergeCell ref="B6:B8"/>
    <mergeCell ref="C6:C8"/>
    <mergeCell ref="D6:D8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57"/>
  <sheetViews>
    <sheetView zoomScale="70" zoomScaleNormal="70" workbookViewId="0">
      <selection activeCell="Q4" sqref="Q4"/>
    </sheetView>
  </sheetViews>
  <sheetFormatPr defaultRowHeight="15"/>
  <cols>
    <col min="3" max="4" width="35.7109375" customWidth="1"/>
    <col min="5" max="35" width="10.7109375" customWidth="1"/>
  </cols>
  <sheetData>
    <row r="1" spans="2: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9" t="s">
        <v>24</v>
      </c>
      <c r="AH1" s="99"/>
      <c r="AI1" s="99"/>
    </row>
    <row r="2" spans="2:35" ht="15" customHeight="1">
      <c r="B2" s="1"/>
      <c r="C2" s="100" t="s">
        <v>34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41" t="s">
        <v>94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>
      <c r="B3" s="1"/>
      <c r="C3" s="19" t="s">
        <v>38</v>
      </c>
      <c r="D3" s="41" t="s">
        <v>93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95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96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5"/>
      <c r="AG6" s="98" t="s">
        <v>8</v>
      </c>
      <c r="AH6" s="98"/>
      <c r="AI6" s="98"/>
    </row>
    <row r="7" spans="2:35" ht="30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3" t="s">
        <v>22</v>
      </c>
      <c r="V7" s="94"/>
      <c r="W7" s="95"/>
      <c r="X7" s="102" t="s">
        <v>27</v>
      </c>
      <c r="Y7" s="103"/>
      <c r="Z7" s="104"/>
      <c r="AA7" s="102" t="s">
        <v>28</v>
      </c>
      <c r="AB7" s="103"/>
      <c r="AC7" s="104"/>
      <c r="AD7" s="93" t="s">
        <v>23</v>
      </c>
      <c r="AE7" s="94"/>
      <c r="AF7" s="95"/>
      <c r="AG7" s="96" t="s">
        <v>5</v>
      </c>
      <c r="AH7" s="96" t="s">
        <v>6</v>
      </c>
      <c r="AI7" s="96" t="s">
        <v>7</v>
      </c>
    </row>
    <row r="8" spans="2:35" ht="67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7"/>
      <c r="S9" s="47"/>
      <c r="T9" s="47"/>
      <c r="U9" s="42"/>
      <c r="V9" s="42"/>
      <c r="W9" s="42"/>
      <c r="X9" s="47"/>
      <c r="Y9" s="47"/>
      <c r="Z9" s="47"/>
      <c r="AA9" s="47"/>
      <c r="AB9" s="47"/>
      <c r="AC9" s="47"/>
      <c r="AD9" s="42"/>
      <c r="AE9" s="42"/>
      <c r="AF9" s="42"/>
      <c r="AG9" s="42"/>
      <c r="AH9" s="42"/>
      <c r="AI9" s="42"/>
    </row>
    <row r="10" spans="2:35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>
      <c r="B16" s="90" t="s">
        <v>13</v>
      </c>
      <c r="C16" s="91"/>
      <c r="D16" s="92"/>
      <c r="E16" s="48">
        <f>SUM(E9:E15)</f>
        <v>0</v>
      </c>
      <c r="F16" s="43">
        <f t="shared" ref="F16:AI16" si="0">SUM(F9:F15)</f>
        <v>0</v>
      </c>
      <c r="G16" s="43">
        <f t="shared" si="0"/>
        <v>0</v>
      </c>
      <c r="H16" s="43">
        <f t="shared" si="0"/>
        <v>0</v>
      </c>
      <c r="I16" s="43">
        <f t="shared" si="0"/>
        <v>0</v>
      </c>
      <c r="J16" s="43">
        <f t="shared" si="0"/>
        <v>0</v>
      </c>
      <c r="K16" s="43">
        <f t="shared" si="0"/>
        <v>0</v>
      </c>
      <c r="L16" s="43">
        <f t="shared" si="0"/>
        <v>0</v>
      </c>
      <c r="M16" s="43">
        <f t="shared" si="0"/>
        <v>0</v>
      </c>
      <c r="N16" s="43">
        <f t="shared" si="0"/>
        <v>0</v>
      </c>
      <c r="O16" s="43">
        <f t="shared" si="0"/>
        <v>0</v>
      </c>
      <c r="P16" s="43">
        <f t="shared" si="0"/>
        <v>0</v>
      </c>
      <c r="Q16" s="43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3">
        <f t="shared" si="0"/>
        <v>0</v>
      </c>
      <c r="AE16" s="43">
        <f t="shared" si="0"/>
        <v>0</v>
      </c>
      <c r="AF16" s="43">
        <f t="shared" si="0"/>
        <v>0</v>
      </c>
      <c r="AG16" s="43">
        <f t="shared" si="0"/>
        <v>0</v>
      </c>
      <c r="AH16" s="43">
        <f t="shared" si="0"/>
        <v>0</v>
      </c>
      <c r="AI16" s="43">
        <f t="shared" si="0"/>
        <v>0</v>
      </c>
    </row>
    <row r="17" spans="2:35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30" t="e">
        <f>R16*100/E16</f>
        <v>#DIV/0!</v>
      </c>
      <c r="S17" s="30" t="e">
        <f>S16*100/E16</f>
        <v>#DIV/0!</v>
      </c>
      <c r="T17" s="30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30" t="e">
        <f>X16*100/E16</f>
        <v>#DIV/0!</v>
      </c>
      <c r="Y17" s="30" t="e">
        <f>Y16*100/E16</f>
        <v>#DIV/0!</v>
      </c>
      <c r="Z17" s="30" t="e">
        <f>Z16*100/E16</f>
        <v>#DIV/0!</v>
      </c>
      <c r="AA17" s="30" t="e">
        <f>AA16*100/E16</f>
        <v>#DIV/0!</v>
      </c>
      <c r="AB17" s="30" t="e">
        <f>AB16*100/E16</f>
        <v>#DIV/0!</v>
      </c>
      <c r="AC17" s="30" t="e">
        <f>AC16*100/E16</f>
        <v>#DIV/0!</v>
      </c>
      <c r="AD17" s="25" t="e">
        <f>AD16*100/E16</f>
        <v>#DIV/0!</v>
      </c>
      <c r="AE17" s="25" t="e">
        <f>AE16*100/E16</f>
        <v>#DIV/0!</v>
      </c>
      <c r="AF17" s="25" t="e">
        <f>AF16*100/E16</f>
        <v>#DIV/0!</v>
      </c>
      <c r="AG17" s="25" t="e">
        <f>AG16*100/E16</f>
        <v>#DIV/0!</v>
      </c>
      <c r="AH17" s="25" t="e">
        <f>AH16*100/E16</f>
        <v>#DIV/0!</v>
      </c>
      <c r="AI17" s="25" t="e">
        <f>AI16*100/E16</f>
        <v>#DIV/0!</v>
      </c>
    </row>
    <row r="21" spans="2: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9" t="s">
        <v>24</v>
      </c>
      <c r="AH21" s="99"/>
      <c r="AI21" s="99"/>
    </row>
    <row r="22" spans="2:35" ht="15.75">
      <c r="B22" s="1"/>
      <c r="C22" s="100" t="s">
        <v>34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КГКП "Ясли-сад "Болашақ әлемі"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>
      <c r="B23" s="1"/>
      <c r="C23" s="19" t="s">
        <v>38</v>
      </c>
      <c r="D23" s="16" t="str">
        <f>'группа раннего возраста'!D3</f>
        <v>Малыхина Е.В.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Абайский район  г.Абай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**********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5"/>
      <c r="AG26" s="98" t="s">
        <v>8</v>
      </c>
      <c r="AH26" s="98"/>
      <c r="AI26" s="98"/>
    </row>
    <row r="27" spans="2:35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26</v>
      </c>
      <c r="S27" s="94"/>
      <c r="T27" s="95"/>
      <c r="U27" s="93" t="s">
        <v>22</v>
      </c>
      <c r="V27" s="94"/>
      <c r="W27" s="95"/>
      <c r="X27" s="93" t="s">
        <v>27</v>
      </c>
      <c r="Y27" s="94"/>
      <c r="Z27" s="95"/>
      <c r="AA27" s="93" t="s">
        <v>28</v>
      </c>
      <c r="AB27" s="94"/>
      <c r="AC27" s="95"/>
      <c r="AD27" s="93" t="s">
        <v>23</v>
      </c>
      <c r="AE27" s="94"/>
      <c r="AF27" s="95"/>
      <c r="AG27" s="96" t="s">
        <v>5</v>
      </c>
      <c r="AH27" s="96" t="s">
        <v>6</v>
      </c>
      <c r="AI27" s="96" t="s">
        <v>7</v>
      </c>
    </row>
    <row r="28" spans="2:35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</row>
    <row r="30" spans="2:35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>
      <c r="B36" s="90" t="s">
        <v>13</v>
      </c>
      <c r="C36" s="91"/>
      <c r="D36" s="92"/>
      <c r="E36" s="48">
        <f>SUM(E29:E35)</f>
        <v>0</v>
      </c>
      <c r="F36" s="43">
        <f t="shared" ref="F36:AI36" si="1">SUM(F29:F35)</f>
        <v>0</v>
      </c>
      <c r="G36" s="43">
        <f t="shared" si="1"/>
        <v>0</v>
      </c>
      <c r="H36" s="43">
        <f t="shared" si="1"/>
        <v>0</v>
      </c>
      <c r="I36" s="43">
        <f t="shared" si="1"/>
        <v>0</v>
      </c>
      <c r="J36" s="43">
        <f t="shared" si="1"/>
        <v>0</v>
      </c>
      <c r="K36" s="43">
        <f t="shared" si="1"/>
        <v>0</v>
      </c>
      <c r="L36" s="43">
        <f t="shared" si="1"/>
        <v>0</v>
      </c>
      <c r="M36" s="43">
        <f t="shared" si="1"/>
        <v>0</v>
      </c>
      <c r="N36" s="43">
        <f t="shared" si="1"/>
        <v>0</v>
      </c>
      <c r="O36" s="43">
        <f t="shared" si="1"/>
        <v>0</v>
      </c>
      <c r="P36" s="43">
        <f t="shared" si="1"/>
        <v>0</v>
      </c>
      <c r="Q36" s="43">
        <f t="shared" si="1"/>
        <v>0</v>
      </c>
      <c r="R36" s="43">
        <f t="shared" si="1"/>
        <v>0</v>
      </c>
      <c r="S36" s="43">
        <f t="shared" si="1"/>
        <v>0</v>
      </c>
      <c r="T36" s="43">
        <f t="shared" si="1"/>
        <v>0</v>
      </c>
      <c r="U36" s="43">
        <f t="shared" si="1"/>
        <v>0</v>
      </c>
      <c r="V36" s="43">
        <f t="shared" si="1"/>
        <v>0</v>
      </c>
      <c r="W36" s="43">
        <f t="shared" si="1"/>
        <v>0</v>
      </c>
      <c r="X36" s="43">
        <f t="shared" si="1"/>
        <v>0</v>
      </c>
      <c r="Y36" s="43">
        <f t="shared" si="1"/>
        <v>0</v>
      </c>
      <c r="Z36" s="43">
        <f t="shared" si="1"/>
        <v>0</v>
      </c>
      <c r="AA36" s="43">
        <f t="shared" si="1"/>
        <v>0</v>
      </c>
      <c r="AB36" s="43">
        <f t="shared" si="1"/>
        <v>0</v>
      </c>
      <c r="AC36" s="43">
        <f t="shared" si="1"/>
        <v>0</v>
      </c>
      <c r="AD36" s="43">
        <f t="shared" si="1"/>
        <v>0</v>
      </c>
      <c r="AE36" s="43">
        <f t="shared" si="1"/>
        <v>0</v>
      </c>
      <c r="AF36" s="43">
        <f t="shared" si="1"/>
        <v>0</v>
      </c>
      <c r="AG36" s="43">
        <f t="shared" si="1"/>
        <v>0</v>
      </c>
      <c r="AH36" s="43">
        <f t="shared" si="1"/>
        <v>0</v>
      </c>
      <c r="AI36" s="43">
        <f t="shared" si="1"/>
        <v>0</v>
      </c>
    </row>
    <row r="37" spans="2:35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</row>
    <row r="41" spans="2:3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9" t="s">
        <v>24</v>
      </c>
      <c r="AH41" s="99"/>
      <c r="AI41" s="99"/>
    </row>
    <row r="42" spans="2:35" ht="15.75">
      <c r="B42" s="1"/>
      <c r="C42" s="100" t="s">
        <v>34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КГКП "Ясли-сад "Болашақ әлемі"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Абайский район  г.Абай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5"/>
      <c r="O46" s="98" t="s">
        <v>10</v>
      </c>
      <c r="P46" s="98"/>
      <c r="Q46" s="98"/>
      <c r="R46" s="93" t="s">
        <v>11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8" t="s">
        <v>8</v>
      </c>
      <c r="AH46" s="98"/>
      <c r="AI46" s="98"/>
    </row>
    <row r="47" spans="2:35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6" t="s">
        <v>5</v>
      </c>
      <c r="P47" s="96" t="s">
        <v>6</v>
      </c>
      <c r="Q47" s="96" t="s">
        <v>7</v>
      </c>
      <c r="R47" s="93" t="s">
        <v>26</v>
      </c>
      <c r="S47" s="94"/>
      <c r="T47" s="95"/>
      <c r="U47" s="93" t="s">
        <v>22</v>
      </c>
      <c r="V47" s="94"/>
      <c r="W47" s="95"/>
      <c r="X47" s="93" t="s">
        <v>27</v>
      </c>
      <c r="Y47" s="94"/>
      <c r="Z47" s="95"/>
      <c r="AA47" s="93" t="s">
        <v>28</v>
      </c>
      <c r="AB47" s="94"/>
      <c r="AC47" s="95"/>
      <c r="AD47" s="93" t="s">
        <v>23</v>
      </c>
      <c r="AE47" s="94"/>
      <c r="AF47" s="95"/>
      <c r="AG47" s="96" t="s">
        <v>5</v>
      </c>
      <c r="AH47" s="96" t="s">
        <v>6</v>
      </c>
      <c r="AI47" s="96" t="s">
        <v>7</v>
      </c>
    </row>
    <row r="48" spans="2:35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2:35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>
      <c r="B56" s="90" t="s">
        <v>13</v>
      </c>
      <c r="C56" s="91"/>
      <c r="D56" s="92"/>
      <c r="E56" s="48">
        <f>SUM(E49:E55)</f>
        <v>0</v>
      </c>
      <c r="F56" s="43">
        <f t="shared" ref="F56:AI56" si="2">SUM(F49:F55)</f>
        <v>0</v>
      </c>
      <c r="G56" s="43">
        <f t="shared" si="2"/>
        <v>0</v>
      </c>
      <c r="H56" s="43">
        <f t="shared" si="2"/>
        <v>0</v>
      </c>
      <c r="I56" s="43">
        <f t="shared" si="2"/>
        <v>0</v>
      </c>
      <c r="J56" s="43">
        <f t="shared" si="2"/>
        <v>0</v>
      </c>
      <c r="K56" s="43">
        <f t="shared" si="2"/>
        <v>0</v>
      </c>
      <c r="L56" s="43">
        <f t="shared" si="2"/>
        <v>0</v>
      </c>
      <c r="M56" s="43">
        <f t="shared" si="2"/>
        <v>0</v>
      </c>
      <c r="N56" s="43">
        <f t="shared" si="2"/>
        <v>0</v>
      </c>
      <c r="O56" s="43">
        <f t="shared" si="2"/>
        <v>0</v>
      </c>
      <c r="P56" s="43">
        <f t="shared" si="2"/>
        <v>0</v>
      </c>
      <c r="Q56" s="43">
        <f t="shared" si="2"/>
        <v>0</v>
      </c>
      <c r="R56" s="43">
        <f t="shared" si="2"/>
        <v>0</v>
      </c>
      <c r="S56" s="43">
        <f t="shared" si="2"/>
        <v>0</v>
      </c>
      <c r="T56" s="43">
        <f t="shared" si="2"/>
        <v>0</v>
      </c>
      <c r="U56" s="43">
        <f t="shared" si="2"/>
        <v>0</v>
      </c>
      <c r="V56" s="43">
        <f t="shared" si="2"/>
        <v>0</v>
      </c>
      <c r="W56" s="43">
        <f t="shared" si="2"/>
        <v>0</v>
      </c>
      <c r="X56" s="43">
        <f t="shared" si="2"/>
        <v>0</v>
      </c>
      <c r="Y56" s="43">
        <f t="shared" si="2"/>
        <v>0</v>
      </c>
      <c r="Z56" s="43">
        <f t="shared" si="2"/>
        <v>0</v>
      </c>
      <c r="AA56" s="43">
        <f t="shared" si="2"/>
        <v>0</v>
      </c>
      <c r="AB56" s="43">
        <f t="shared" si="2"/>
        <v>0</v>
      </c>
      <c r="AC56" s="43">
        <f t="shared" si="2"/>
        <v>0</v>
      </c>
      <c r="AD56" s="43">
        <f t="shared" si="2"/>
        <v>0</v>
      </c>
      <c r="AE56" s="43">
        <f t="shared" si="2"/>
        <v>0</v>
      </c>
      <c r="AF56" s="43">
        <f t="shared" si="2"/>
        <v>0</v>
      </c>
      <c r="AG56" s="43">
        <f t="shared" si="2"/>
        <v>0</v>
      </c>
      <c r="AH56" s="43">
        <f t="shared" si="2"/>
        <v>0</v>
      </c>
      <c r="AI56" s="43">
        <f t="shared" si="2"/>
        <v>0</v>
      </c>
    </row>
    <row r="57" spans="2:35" ht="15.7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F7:F8"/>
    <mergeCell ref="G7:G8"/>
    <mergeCell ref="H7:H8"/>
    <mergeCell ref="O7:O8"/>
    <mergeCell ref="P7:P8"/>
    <mergeCell ref="I7:K7"/>
    <mergeCell ref="L7:N7"/>
    <mergeCell ref="O6:Q6"/>
    <mergeCell ref="AG6:AI6"/>
    <mergeCell ref="AA7:AC7"/>
    <mergeCell ref="AD7:AF7"/>
    <mergeCell ref="Q7:Q8"/>
    <mergeCell ref="AG7:AG8"/>
    <mergeCell ref="AH7:AH8"/>
    <mergeCell ref="AI7:AI8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L57"/>
  <sheetViews>
    <sheetView topLeftCell="N40" zoomScale="70" zoomScaleNormal="70" workbookViewId="0">
      <selection activeCell="AL49" sqref="AL4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35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КГКП "Ясли-сад "Болашақ әлемі"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>
      <c r="B3" s="1"/>
      <c r="C3" s="19" t="s">
        <v>38</v>
      </c>
      <c r="D3" s="16" t="str">
        <f>'младшая группа'!D3</f>
        <v>Малыхина Е.В.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Абайский район  г.Абай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29.2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74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 t="s">
        <v>89</v>
      </c>
      <c r="D9" s="42" t="s">
        <v>90</v>
      </c>
      <c r="E9" s="43">
        <v>25</v>
      </c>
      <c r="F9" s="42">
        <v>1</v>
      </c>
      <c r="G9" s="42">
        <v>13</v>
      </c>
      <c r="H9" s="42">
        <v>11</v>
      </c>
      <c r="I9" s="42">
        <v>2</v>
      </c>
      <c r="J9" s="42">
        <v>15</v>
      </c>
      <c r="K9" s="42">
        <v>9</v>
      </c>
      <c r="L9" s="42">
        <v>1</v>
      </c>
      <c r="M9" s="42">
        <v>13</v>
      </c>
      <c r="N9" s="42">
        <v>11</v>
      </c>
      <c r="O9" s="47"/>
      <c r="P9" s="47"/>
      <c r="Q9" s="47"/>
      <c r="R9" s="42">
        <v>1</v>
      </c>
      <c r="S9" s="42">
        <v>14</v>
      </c>
      <c r="T9" s="42">
        <v>10</v>
      </c>
      <c r="U9" s="42">
        <v>3</v>
      </c>
      <c r="V9" s="42">
        <v>12</v>
      </c>
      <c r="W9" s="42">
        <v>10</v>
      </c>
      <c r="X9" s="42">
        <v>0</v>
      </c>
      <c r="Y9" s="42">
        <v>11</v>
      </c>
      <c r="Z9" s="42">
        <v>14</v>
      </c>
      <c r="AA9" s="42">
        <v>1</v>
      </c>
      <c r="AB9" s="42">
        <v>18</v>
      </c>
      <c r="AC9" s="42">
        <v>6</v>
      </c>
      <c r="AD9" s="42">
        <v>2</v>
      </c>
      <c r="AE9" s="42">
        <v>21</v>
      </c>
      <c r="AF9" s="42">
        <v>2</v>
      </c>
      <c r="AG9" s="42">
        <v>1</v>
      </c>
      <c r="AH9" s="42">
        <v>10</v>
      </c>
      <c r="AI9" s="42">
        <v>14</v>
      </c>
      <c r="AJ9" s="42">
        <v>0</v>
      </c>
      <c r="AK9" s="42">
        <v>11</v>
      </c>
      <c r="AL9" s="42">
        <v>14</v>
      </c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25</v>
      </c>
      <c r="F16" s="45">
        <f t="shared" ref="F16:AL16" si="0">SUM(F9:F15)</f>
        <v>1</v>
      </c>
      <c r="G16" s="45">
        <f t="shared" si="0"/>
        <v>13</v>
      </c>
      <c r="H16" s="45">
        <f t="shared" si="0"/>
        <v>11</v>
      </c>
      <c r="I16" s="45">
        <f t="shared" si="0"/>
        <v>2</v>
      </c>
      <c r="J16" s="45">
        <f t="shared" si="0"/>
        <v>15</v>
      </c>
      <c r="K16" s="45">
        <f t="shared" si="0"/>
        <v>9</v>
      </c>
      <c r="L16" s="45">
        <f t="shared" si="0"/>
        <v>1</v>
      </c>
      <c r="M16" s="45">
        <f t="shared" si="0"/>
        <v>13</v>
      </c>
      <c r="N16" s="45">
        <f t="shared" si="0"/>
        <v>11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1</v>
      </c>
      <c r="S16" s="45">
        <f t="shared" si="0"/>
        <v>14</v>
      </c>
      <c r="T16" s="45">
        <f t="shared" si="0"/>
        <v>10</v>
      </c>
      <c r="U16" s="45">
        <f t="shared" si="0"/>
        <v>3</v>
      </c>
      <c r="V16" s="45">
        <f t="shared" si="0"/>
        <v>12</v>
      </c>
      <c r="W16" s="45">
        <f t="shared" si="0"/>
        <v>10</v>
      </c>
      <c r="X16" s="45">
        <f t="shared" si="0"/>
        <v>0</v>
      </c>
      <c r="Y16" s="45">
        <f t="shared" si="0"/>
        <v>11</v>
      </c>
      <c r="Z16" s="45">
        <f t="shared" si="0"/>
        <v>14</v>
      </c>
      <c r="AA16" s="45">
        <f t="shared" si="0"/>
        <v>1</v>
      </c>
      <c r="AB16" s="45">
        <f t="shared" si="0"/>
        <v>18</v>
      </c>
      <c r="AC16" s="45">
        <f t="shared" si="0"/>
        <v>6</v>
      </c>
      <c r="AD16" s="45">
        <f t="shared" si="0"/>
        <v>2</v>
      </c>
      <c r="AE16" s="45">
        <f t="shared" si="0"/>
        <v>21</v>
      </c>
      <c r="AF16" s="45">
        <f t="shared" si="0"/>
        <v>2</v>
      </c>
      <c r="AG16" s="45">
        <f t="shared" si="0"/>
        <v>1</v>
      </c>
      <c r="AH16" s="45">
        <f t="shared" si="0"/>
        <v>10</v>
      </c>
      <c r="AI16" s="45">
        <f t="shared" si="0"/>
        <v>14</v>
      </c>
      <c r="AJ16" s="45">
        <f t="shared" si="0"/>
        <v>0</v>
      </c>
      <c r="AK16" s="45">
        <f t="shared" si="0"/>
        <v>11</v>
      </c>
      <c r="AL16" s="45">
        <f t="shared" si="0"/>
        <v>14</v>
      </c>
    </row>
    <row r="17" spans="2:38" ht="15.75">
      <c r="B17" s="90" t="s">
        <v>14</v>
      </c>
      <c r="C17" s="91"/>
      <c r="D17" s="91"/>
      <c r="E17" s="13">
        <f>E16*100/E16</f>
        <v>100</v>
      </c>
      <c r="F17" s="26">
        <f>F16*100/E16</f>
        <v>4</v>
      </c>
      <c r="G17" s="25">
        <f>G16*100/E16</f>
        <v>52</v>
      </c>
      <c r="H17" s="25">
        <f>H16*100/E16</f>
        <v>44</v>
      </c>
      <c r="I17" s="25">
        <f>I16*100/E16</f>
        <v>8</v>
      </c>
      <c r="J17" s="25">
        <f>J16*100/E16</f>
        <v>60</v>
      </c>
      <c r="K17" s="25">
        <f>K16*100/E16</f>
        <v>36</v>
      </c>
      <c r="L17" s="25">
        <f>L16*100/E16</f>
        <v>4</v>
      </c>
      <c r="M17" s="25">
        <f>M16*100/E16</f>
        <v>52</v>
      </c>
      <c r="N17" s="25">
        <f>N16*100/E16</f>
        <v>44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4</v>
      </c>
      <c r="S17" s="25">
        <f>S16*100/E16</f>
        <v>56</v>
      </c>
      <c r="T17" s="25">
        <f>T16*100/E16</f>
        <v>40</v>
      </c>
      <c r="U17" s="25">
        <f>U16*100/E16</f>
        <v>12</v>
      </c>
      <c r="V17" s="25">
        <f>V16*100/E16</f>
        <v>48</v>
      </c>
      <c r="W17" s="25">
        <f>W16*100/E16</f>
        <v>40</v>
      </c>
      <c r="X17" s="25">
        <f>X16*100/E16</f>
        <v>0</v>
      </c>
      <c r="Y17" s="25">
        <f>Y16*100/E16</f>
        <v>44</v>
      </c>
      <c r="Z17" s="25">
        <f>Z16*100/E16</f>
        <v>56</v>
      </c>
      <c r="AA17" s="25">
        <f>AA16*100/E16</f>
        <v>4</v>
      </c>
      <c r="AB17" s="25">
        <f>AB16*100/E16</f>
        <v>72</v>
      </c>
      <c r="AC17" s="25">
        <f>AC16*100/E16</f>
        <v>24</v>
      </c>
      <c r="AD17" s="25">
        <f>AD16*100/E16</f>
        <v>8</v>
      </c>
      <c r="AE17" s="25">
        <f>AE16*100/E16</f>
        <v>84</v>
      </c>
      <c r="AF17" s="25">
        <f>AF16*100/E16</f>
        <v>8</v>
      </c>
      <c r="AG17" s="25">
        <f>AG16*100/E16</f>
        <v>4</v>
      </c>
      <c r="AH17" s="25">
        <f>AH16*100/E16</f>
        <v>40</v>
      </c>
      <c r="AI17" s="25">
        <f>AI16*100/E16</f>
        <v>56</v>
      </c>
      <c r="AJ17" s="25">
        <f>AJ16*100/E16</f>
        <v>0</v>
      </c>
      <c r="AK17" s="25">
        <f>AK16*100/E16</f>
        <v>44</v>
      </c>
      <c r="AL17" s="25">
        <f>AL16*100/E16</f>
        <v>56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35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КГКП "Ясли-сад "Болашақ әлемі"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>
      <c r="B23" s="1"/>
      <c r="C23" s="19" t="s">
        <v>38</v>
      </c>
      <c r="D23" s="19" t="str">
        <f>'группа раннего возраста'!D3</f>
        <v>Малыхина Е.В.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Абайский район  г.Абай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8" t="s">
        <v>29</v>
      </c>
      <c r="P27" s="98"/>
      <c r="Q27" s="98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 t="s">
        <v>89</v>
      </c>
      <c r="D29" s="42" t="s">
        <v>90</v>
      </c>
      <c r="E29" s="43">
        <v>25</v>
      </c>
      <c r="F29" s="42">
        <v>4</v>
      </c>
      <c r="G29" s="42">
        <v>16</v>
      </c>
      <c r="H29" s="42">
        <v>5</v>
      </c>
      <c r="I29" s="42">
        <v>4</v>
      </c>
      <c r="J29" s="42">
        <v>13</v>
      </c>
      <c r="K29" s="42">
        <v>8</v>
      </c>
      <c r="L29" s="42">
        <v>3</v>
      </c>
      <c r="M29" s="42">
        <v>13</v>
      </c>
      <c r="N29" s="42">
        <v>9</v>
      </c>
      <c r="O29" s="42">
        <v>5</v>
      </c>
      <c r="P29" s="42">
        <v>12</v>
      </c>
      <c r="Q29" s="42">
        <v>8</v>
      </c>
      <c r="R29" s="42">
        <v>3</v>
      </c>
      <c r="S29" s="42">
        <v>14</v>
      </c>
      <c r="T29" s="42">
        <v>8</v>
      </c>
      <c r="U29" s="42">
        <v>6</v>
      </c>
      <c r="V29" s="42">
        <v>12</v>
      </c>
      <c r="W29" s="42">
        <v>7</v>
      </c>
      <c r="X29" s="42">
        <v>6</v>
      </c>
      <c r="Y29" s="42">
        <v>14</v>
      </c>
      <c r="Z29" s="42">
        <v>5</v>
      </c>
      <c r="AA29" s="42">
        <v>5</v>
      </c>
      <c r="AB29" s="42">
        <v>14</v>
      </c>
      <c r="AC29" s="42">
        <v>6</v>
      </c>
      <c r="AD29" s="42">
        <v>6</v>
      </c>
      <c r="AE29" s="42">
        <v>17</v>
      </c>
      <c r="AF29" s="42">
        <v>2</v>
      </c>
      <c r="AG29" s="42">
        <v>8</v>
      </c>
      <c r="AH29" s="42">
        <v>9</v>
      </c>
      <c r="AI29" s="42">
        <v>8</v>
      </c>
      <c r="AJ29" s="42">
        <v>4</v>
      </c>
      <c r="AK29" s="42">
        <v>12</v>
      </c>
      <c r="AL29" s="42">
        <v>9</v>
      </c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25</v>
      </c>
      <c r="F36" s="45">
        <f t="shared" ref="F36:AL36" si="1">SUM(F29:F35)</f>
        <v>4</v>
      </c>
      <c r="G36" s="45">
        <f t="shared" si="1"/>
        <v>16</v>
      </c>
      <c r="H36" s="45">
        <f t="shared" si="1"/>
        <v>5</v>
      </c>
      <c r="I36" s="45">
        <f t="shared" si="1"/>
        <v>4</v>
      </c>
      <c r="J36" s="45">
        <f t="shared" si="1"/>
        <v>13</v>
      </c>
      <c r="K36" s="45">
        <f t="shared" si="1"/>
        <v>8</v>
      </c>
      <c r="L36" s="45">
        <f t="shared" si="1"/>
        <v>3</v>
      </c>
      <c r="M36" s="45">
        <f t="shared" si="1"/>
        <v>13</v>
      </c>
      <c r="N36" s="45">
        <f t="shared" si="1"/>
        <v>9</v>
      </c>
      <c r="O36" s="45">
        <f t="shared" si="1"/>
        <v>5</v>
      </c>
      <c r="P36" s="45">
        <f t="shared" si="1"/>
        <v>12</v>
      </c>
      <c r="Q36" s="45">
        <f t="shared" si="1"/>
        <v>8</v>
      </c>
      <c r="R36" s="45">
        <f t="shared" si="1"/>
        <v>3</v>
      </c>
      <c r="S36" s="45">
        <f t="shared" si="1"/>
        <v>14</v>
      </c>
      <c r="T36" s="45">
        <f t="shared" si="1"/>
        <v>8</v>
      </c>
      <c r="U36" s="45">
        <f t="shared" si="1"/>
        <v>6</v>
      </c>
      <c r="V36" s="45">
        <f t="shared" si="1"/>
        <v>12</v>
      </c>
      <c r="W36" s="45">
        <f t="shared" si="1"/>
        <v>7</v>
      </c>
      <c r="X36" s="45">
        <f t="shared" si="1"/>
        <v>6</v>
      </c>
      <c r="Y36" s="45">
        <f t="shared" si="1"/>
        <v>14</v>
      </c>
      <c r="Z36" s="45">
        <f t="shared" si="1"/>
        <v>5</v>
      </c>
      <c r="AA36" s="45">
        <f t="shared" si="1"/>
        <v>5</v>
      </c>
      <c r="AB36" s="45">
        <f t="shared" si="1"/>
        <v>14</v>
      </c>
      <c r="AC36" s="45">
        <f t="shared" si="1"/>
        <v>6</v>
      </c>
      <c r="AD36" s="45">
        <f t="shared" si="1"/>
        <v>6</v>
      </c>
      <c r="AE36" s="45">
        <f t="shared" si="1"/>
        <v>17</v>
      </c>
      <c r="AF36" s="45">
        <f t="shared" si="1"/>
        <v>2</v>
      </c>
      <c r="AG36" s="45">
        <f t="shared" si="1"/>
        <v>8</v>
      </c>
      <c r="AH36" s="45">
        <f t="shared" si="1"/>
        <v>9</v>
      </c>
      <c r="AI36" s="45">
        <f t="shared" si="1"/>
        <v>8</v>
      </c>
      <c r="AJ36" s="45">
        <f t="shared" si="1"/>
        <v>4</v>
      </c>
      <c r="AK36" s="45">
        <f t="shared" si="1"/>
        <v>12</v>
      </c>
      <c r="AL36" s="45">
        <f t="shared" si="1"/>
        <v>9</v>
      </c>
    </row>
    <row r="37" spans="2:38" ht="15.75">
      <c r="B37" s="90" t="s">
        <v>14</v>
      </c>
      <c r="C37" s="91"/>
      <c r="D37" s="91"/>
      <c r="E37" s="13">
        <f>E36*100/E36</f>
        <v>100</v>
      </c>
      <c r="F37" s="26">
        <f>F36*100/E36</f>
        <v>16</v>
      </c>
      <c r="G37" s="25">
        <f>G36*100/E36</f>
        <v>64</v>
      </c>
      <c r="H37" s="25">
        <f>H36*100/E36</f>
        <v>20</v>
      </c>
      <c r="I37" s="25">
        <f>I36*100/E36</f>
        <v>16</v>
      </c>
      <c r="J37" s="25">
        <f>J36*100/E36</f>
        <v>52</v>
      </c>
      <c r="K37" s="25">
        <f>K36*100/E36</f>
        <v>32</v>
      </c>
      <c r="L37" s="25">
        <f>L36*100/E36</f>
        <v>12</v>
      </c>
      <c r="M37" s="25">
        <f>M36*100/E36</f>
        <v>52</v>
      </c>
      <c r="N37" s="25">
        <f>N36*100/E36</f>
        <v>36</v>
      </c>
      <c r="O37" s="25">
        <f>O36*100/E36</f>
        <v>20</v>
      </c>
      <c r="P37" s="25">
        <f>P36*100/E36</f>
        <v>48</v>
      </c>
      <c r="Q37" s="25">
        <f>Q36*100/E36</f>
        <v>32</v>
      </c>
      <c r="R37" s="25">
        <f>R36*100/E36</f>
        <v>12</v>
      </c>
      <c r="S37" s="25">
        <f>S36*100/E36</f>
        <v>56</v>
      </c>
      <c r="T37" s="25">
        <f>T36*100/E36</f>
        <v>32</v>
      </c>
      <c r="U37" s="25">
        <f>U36*100/E36</f>
        <v>24</v>
      </c>
      <c r="V37" s="25">
        <f>V36*100/E36</f>
        <v>48</v>
      </c>
      <c r="W37" s="25">
        <f>W36*100/E36</f>
        <v>28</v>
      </c>
      <c r="X37" s="25">
        <f>X36*100/E36</f>
        <v>24</v>
      </c>
      <c r="Y37" s="25">
        <f>Y36*100/E36</f>
        <v>56</v>
      </c>
      <c r="Z37" s="25">
        <f>Z36*100/E36</f>
        <v>20</v>
      </c>
      <c r="AA37" s="25">
        <f>AA36*100/E36</f>
        <v>20</v>
      </c>
      <c r="AB37" s="25">
        <f>AB36*100/E36</f>
        <v>56</v>
      </c>
      <c r="AC37" s="25">
        <f>AC36*100/E36</f>
        <v>24</v>
      </c>
      <c r="AD37" s="25">
        <f>AD36*100/E36</f>
        <v>24</v>
      </c>
      <c r="AE37" s="25">
        <f>AE36*100/E36</f>
        <v>68</v>
      </c>
      <c r="AF37" s="25">
        <f>AF36*100/E36</f>
        <v>8</v>
      </c>
      <c r="AG37" s="25">
        <f>AG36*100/E36</f>
        <v>32</v>
      </c>
      <c r="AH37" s="25">
        <f>AH36*100/E36</f>
        <v>36</v>
      </c>
      <c r="AI37" s="25">
        <f>AI36*100/E36</f>
        <v>32</v>
      </c>
      <c r="AJ37" s="25">
        <f>AJ36*100/E36</f>
        <v>16</v>
      </c>
      <c r="AK37" s="25">
        <f>AK36*100/E36</f>
        <v>48</v>
      </c>
      <c r="AL37" s="25">
        <f>AL36*100/E36</f>
        <v>36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35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КГКП "Ясли-сад "Болашақ әлемі"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Абайский район  г.Абай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8" t="s">
        <v>29</v>
      </c>
      <c r="P47" s="98"/>
      <c r="Q47" s="98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 t="s">
        <v>89</v>
      </c>
      <c r="D49" s="42" t="s">
        <v>90</v>
      </c>
      <c r="E49" s="43">
        <v>25</v>
      </c>
      <c r="F49" s="42">
        <v>3</v>
      </c>
      <c r="G49" s="42">
        <v>17</v>
      </c>
      <c r="H49" s="42">
        <v>5</v>
      </c>
      <c r="I49" s="42">
        <v>4</v>
      </c>
      <c r="J49" s="42">
        <v>13</v>
      </c>
      <c r="K49" s="42">
        <v>8</v>
      </c>
      <c r="L49" s="42">
        <v>4</v>
      </c>
      <c r="M49" s="42">
        <v>13</v>
      </c>
      <c r="N49" s="42">
        <v>8</v>
      </c>
      <c r="O49" s="42">
        <v>5</v>
      </c>
      <c r="P49" s="42">
        <v>12</v>
      </c>
      <c r="Q49" s="42">
        <v>8</v>
      </c>
      <c r="R49" s="42">
        <v>3</v>
      </c>
      <c r="S49" s="42">
        <v>15</v>
      </c>
      <c r="T49" s="42">
        <v>7</v>
      </c>
      <c r="U49" s="42">
        <v>6</v>
      </c>
      <c r="V49" s="42">
        <v>12</v>
      </c>
      <c r="W49" s="42">
        <v>7</v>
      </c>
      <c r="X49" s="42">
        <v>6</v>
      </c>
      <c r="Y49" s="42">
        <v>14</v>
      </c>
      <c r="Z49" s="42">
        <v>5</v>
      </c>
      <c r="AA49" s="42">
        <v>5</v>
      </c>
      <c r="AB49" s="42">
        <v>14</v>
      </c>
      <c r="AC49" s="42">
        <v>6</v>
      </c>
      <c r="AD49" s="42">
        <v>6</v>
      </c>
      <c r="AE49" s="42">
        <v>17</v>
      </c>
      <c r="AF49" s="42">
        <v>2</v>
      </c>
      <c r="AG49" s="42">
        <v>8</v>
      </c>
      <c r="AH49" s="42">
        <v>9</v>
      </c>
      <c r="AI49" s="42">
        <v>8</v>
      </c>
      <c r="AJ49" s="42">
        <v>4</v>
      </c>
      <c r="AK49" s="42">
        <v>12</v>
      </c>
      <c r="AL49" s="42">
        <v>9</v>
      </c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>
        <f>SUM(E49:E55)</f>
        <v>25</v>
      </c>
      <c r="F56" s="45">
        <f t="shared" ref="F56:AL56" si="2">SUM(F49:F55)</f>
        <v>3</v>
      </c>
      <c r="G56" s="45">
        <f t="shared" si="2"/>
        <v>17</v>
      </c>
      <c r="H56" s="45">
        <f t="shared" si="2"/>
        <v>5</v>
      </c>
      <c r="I56" s="45">
        <f t="shared" si="2"/>
        <v>4</v>
      </c>
      <c r="J56" s="45">
        <f t="shared" si="2"/>
        <v>13</v>
      </c>
      <c r="K56" s="45">
        <f t="shared" si="2"/>
        <v>8</v>
      </c>
      <c r="L56" s="45">
        <f t="shared" si="2"/>
        <v>4</v>
      </c>
      <c r="M56" s="45">
        <f t="shared" si="2"/>
        <v>13</v>
      </c>
      <c r="N56" s="45">
        <f t="shared" si="2"/>
        <v>8</v>
      </c>
      <c r="O56" s="45">
        <f t="shared" si="2"/>
        <v>5</v>
      </c>
      <c r="P56" s="45">
        <f t="shared" si="2"/>
        <v>12</v>
      </c>
      <c r="Q56" s="45">
        <f t="shared" si="2"/>
        <v>8</v>
      </c>
      <c r="R56" s="45">
        <f t="shared" si="2"/>
        <v>3</v>
      </c>
      <c r="S56" s="45">
        <f t="shared" si="2"/>
        <v>15</v>
      </c>
      <c r="T56" s="45">
        <f t="shared" si="2"/>
        <v>7</v>
      </c>
      <c r="U56" s="45">
        <f t="shared" si="2"/>
        <v>6</v>
      </c>
      <c r="V56" s="45">
        <f t="shared" si="2"/>
        <v>12</v>
      </c>
      <c r="W56" s="45">
        <f t="shared" si="2"/>
        <v>7</v>
      </c>
      <c r="X56" s="45">
        <f t="shared" si="2"/>
        <v>6</v>
      </c>
      <c r="Y56" s="45">
        <f t="shared" si="2"/>
        <v>14</v>
      </c>
      <c r="Z56" s="45">
        <f t="shared" si="2"/>
        <v>5</v>
      </c>
      <c r="AA56" s="45">
        <f t="shared" si="2"/>
        <v>5</v>
      </c>
      <c r="AB56" s="45">
        <f t="shared" si="2"/>
        <v>14</v>
      </c>
      <c r="AC56" s="45">
        <f t="shared" si="2"/>
        <v>6</v>
      </c>
      <c r="AD56" s="45">
        <f t="shared" si="2"/>
        <v>6</v>
      </c>
      <c r="AE56" s="45">
        <f t="shared" si="2"/>
        <v>17</v>
      </c>
      <c r="AF56" s="45">
        <f t="shared" si="2"/>
        <v>2</v>
      </c>
      <c r="AG56" s="45">
        <f t="shared" si="2"/>
        <v>8</v>
      </c>
      <c r="AH56" s="45">
        <f t="shared" si="2"/>
        <v>9</v>
      </c>
      <c r="AI56" s="45">
        <f t="shared" si="2"/>
        <v>8</v>
      </c>
      <c r="AJ56" s="45">
        <f t="shared" si="2"/>
        <v>4</v>
      </c>
      <c r="AK56" s="45">
        <f t="shared" si="2"/>
        <v>12</v>
      </c>
      <c r="AL56" s="45">
        <f t="shared" si="2"/>
        <v>9</v>
      </c>
    </row>
    <row r="57" spans="2:38" ht="15.75">
      <c r="B57" s="90" t="s">
        <v>14</v>
      </c>
      <c r="C57" s="91"/>
      <c r="D57" s="91"/>
      <c r="E57" s="13">
        <f>E56*100/E56</f>
        <v>100</v>
      </c>
      <c r="F57" s="26">
        <f>F56*100/E56</f>
        <v>12</v>
      </c>
      <c r="G57" s="25">
        <f>G56*100/E56</f>
        <v>68</v>
      </c>
      <c r="H57" s="25">
        <f>H56*100/E56</f>
        <v>20</v>
      </c>
      <c r="I57" s="25">
        <f>I56*100/E56</f>
        <v>16</v>
      </c>
      <c r="J57" s="25">
        <f>J56*100/E56</f>
        <v>52</v>
      </c>
      <c r="K57" s="25">
        <f>K56*100/E56</f>
        <v>32</v>
      </c>
      <c r="L57" s="25">
        <f>L56*100/E56</f>
        <v>16</v>
      </c>
      <c r="M57" s="25">
        <f>M56*100/E56</f>
        <v>52</v>
      </c>
      <c r="N57" s="25">
        <f>N56*100/E56</f>
        <v>32</v>
      </c>
      <c r="O57" s="25">
        <f>O56*100/E56</f>
        <v>20</v>
      </c>
      <c r="P57" s="25">
        <f>P56*100/E56</f>
        <v>48</v>
      </c>
      <c r="Q57" s="25">
        <f>Q56*100/E56</f>
        <v>32</v>
      </c>
      <c r="R57" s="25">
        <f>R56*100/E56</f>
        <v>12</v>
      </c>
      <c r="S57" s="25">
        <f>S56*100/E56</f>
        <v>60</v>
      </c>
      <c r="T57" s="25">
        <f>T56*100/E56</f>
        <v>28</v>
      </c>
      <c r="U57" s="25">
        <f>U56*100/E56</f>
        <v>24</v>
      </c>
      <c r="V57" s="25">
        <f>V56*100/E56</f>
        <v>48</v>
      </c>
      <c r="W57" s="25">
        <f>W56*100/E56</f>
        <v>28</v>
      </c>
      <c r="X57" s="25">
        <f>X56*100/E56</f>
        <v>24</v>
      </c>
      <c r="Y57" s="25">
        <f>Y56*100/E56</f>
        <v>56</v>
      </c>
      <c r="Z57" s="25">
        <f>Z56*100/E56</f>
        <v>20</v>
      </c>
      <c r="AA57" s="25">
        <f>AA56*100/E56</f>
        <v>20</v>
      </c>
      <c r="AB57" s="25">
        <f>AB56*100/E56</f>
        <v>56</v>
      </c>
      <c r="AC57" s="25">
        <f>AC56*100/E56</f>
        <v>24</v>
      </c>
      <c r="AD57" s="25">
        <f>AD56*100/E56</f>
        <v>24</v>
      </c>
      <c r="AE57" s="25">
        <f>AE56*100/E56</f>
        <v>68</v>
      </c>
      <c r="AF57" s="25">
        <f>AF56*100/E56</f>
        <v>8</v>
      </c>
      <c r="AG57" s="25">
        <f>AG56*100/E56</f>
        <v>32</v>
      </c>
      <c r="AH57" s="25">
        <f>AH56*100/E56</f>
        <v>36</v>
      </c>
      <c r="AI57" s="25">
        <f>AI56*100/E56</f>
        <v>32</v>
      </c>
      <c r="AJ57" s="25">
        <f>AJ56*100/E56</f>
        <v>16</v>
      </c>
      <c r="AK57" s="25">
        <f>AK56*100/E56</f>
        <v>48</v>
      </c>
      <c r="AL57" s="25">
        <f>AL56*100/E56</f>
        <v>36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  <mergeCell ref="B17:D17"/>
    <mergeCell ref="B16:D16"/>
    <mergeCell ref="B6:B8"/>
    <mergeCell ref="C6:C8"/>
    <mergeCell ref="D6:D8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L57"/>
  <sheetViews>
    <sheetView zoomScale="70" zoomScaleNormal="70" workbookViewId="0">
      <selection activeCell="H52" sqref="H52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36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КГКП "Ясли-сад "Болашақ әлемі"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>
      <c r="B3" s="1"/>
      <c r="C3" s="19" t="s">
        <v>38</v>
      </c>
      <c r="D3" s="16" t="str">
        <f>'младшая группа'!D3</f>
        <v>Малыхина Е.В.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Абайский район  г.Абай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1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93" t="s">
        <v>29</v>
      </c>
      <c r="P7" s="94"/>
      <c r="Q7" s="9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66.7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 t="s">
        <v>87</v>
      </c>
      <c r="D9" s="42" t="s">
        <v>88</v>
      </c>
      <c r="E9" s="43">
        <v>25</v>
      </c>
      <c r="F9" s="42">
        <v>5</v>
      </c>
      <c r="G9" s="42">
        <v>13</v>
      </c>
      <c r="H9" s="42">
        <v>7</v>
      </c>
      <c r="I9" s="42">
        <v>4</v>
      </c>
      <c r="J9" s="42">
        <v>14</v>
      </c>
      <c r="K9" s="42">
        <v>7</v>
      </c>
      <c r="L9" s="42">
        <v>5</v>
      </c>
      <c r="M9" s="42">
        <v>15</v>
      </c>
      <c r="N9" s="42">
        <v>5</v>
      </c>
      <c r="O9" s="42">
        <v>2</v>
      </c>
      <c r="P9" s="42">
        <v>11</v>
      </c>
      <c r="Q9" s="42">
        <v>12</v>
      </c>
      <c r="R9" s="42">
        <v>6</v>
      </c>
      <c r="S9" s="42">
        <v>13</v>
      </c>
      <c r="T9" s="42">
        <v>6</v>
      </c>
      <c r="U9" s="42">
        <v>7</v>
      </c>
      <c r="V9" s="42">
        <v>13</v>
      </c>
      <c r="W9" s="42">
        <v>5</v>
      </c>
      <c r="X9" s="42">
        <v>8</v>
      </c>
      <c r="Y9" s="42">
        <v>15</v>
      </c>
      <c r="Z9" s="42">
        <v>2</v>
      </c>
      <c r="AA9" s="42">
        <v>8</v>
      </c>
      <c r="AB9" s="42">
        <v>14</v>
      </c>
      <c r="AC9" s="42">
        <v>3</v>
      </c>
      <c r="AD9" s="42">
        <v>9</v>
      </c>
      <c r="AE9" s="42">
        <v>14</v>
      </c>
      <c r="AF9" s="42">
        <v>2</v>
      </c>
      <c r="AG9" s="42">
        <v>3</v>
      </c>
      <c r="AH9" s="42">
        <v>14</v>
      </c>
      <c r="AI9" s="42">
        <v>8</v>
      </c>
      <c r="AJ9" s="42">
        <v>2</v>
      </c>
      <c r="AK9" s="42">
        <v>17</v>
      </c>
      <c r="AL9" s="42">
        <v>6</v>
      </c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25</v>
      </c>
      <c r="F16" s="45">
        <f t="shared" ref="F16:AL16" si="0">SUM(F9:F15)</f>
        <v>5</v>
      </c>
      <c r="G16" s="45">
        <f t="shared" si="0"/>
        <v>13</v>
      </c>
      <c r="H16" s="45">
        <f t="shared" si="0"/>
        <v>7</v>
      </c>
      <c r="I16" s="45">
        <f t="shared" si="0"/>
        <v>4</v>
      </c>
      <c r="J16" s="45">
        <f t="shared" si="0"/>
        <v>14</v>
      </c>
      <c r="K16" s="45">
        <f t="shared" si="0"/>
        <v>7</v>
      </c>
      <c r="L16" s="45">
        <f t="shared" si="0"/>
        <v>5</v>
      </c>
      <c r="M16" s="45">
        <f t="shared" si="0"/>
        <v>15</v>
      </c>
      <c r="N16" s="45">
        <f t="shared" si="0"/>
        <v>5</v>
      </c>
      <c r="O16" s="45">
        <f t="shared" si="0"/>
        <v>2</v>
      </c>
      <c r="P16" s="45">
        <f t="shared" si="0"/>
        <v>11</v>
      </c>
      <c r="Q16" s="45">
        <f t="shared" si="0"/>
        <v>12</v>
      </c>
      <c r="R16" s="45">
        <f t="shared" si="0"/>
        <v>6</v>
      </c>
      <c r="S16" s="45">
        <f t="shared" si="0"/>
        <v>13</v>
      </c>
      <c r="T16" s="45">
        <f t="shared" si="0"/>
        <v>6</v>
      </c>
      <c r="U16" s="45">
        <f t="shared" si="0"/>
        <v>7</v>
      </c>
      <c r="V16" s="45">
        <f t="shared" si="0"/>
        <v>13</v>
      </c>
      <c r="W16" s="45">
        <f t="shared" si="0"/>
        <v>5</v>
      </c>
      <c r="X16" s="45">
        <f t="shared" si="0"/>
        <v>8</v>
      </c>
      <c r="Y16" s="45">
        <f t="shared" si="0"/>
        <v>15</v>
      </c>
      <c r="Z16" s="45">
        <f t="shared" si="0"/>
        <v>2</v>
      </c>
      <c r="AA16" s="45">
        <f t="shared" si="0"/>
        <v>8</v>
      </c>
      <c r="AB16" s="45">
        <f t="shared" si="0"/>
        <v>14</v>
      </c>
      <c r="AC16" s="45">
        <f t="shared" si="0"/>
        <v>3</v>
      </c>
      <c r="AD16" s="45">
        <f t="shared" si="0"/>
        <v>9</v>
      </c>
      <c r="AE16" s="45">
        <f t="shared" si="0"/>
        <v>14</v>
      </c>
      <c r="AF16" s="45">
        <f t="shared" si="0"/>
        <v>2</v>
      </c>
      <c r="AG16" s="45">
        <f t="shared" si="0"/>
        <v>3</v>
      </c>
      <c r="AH16" s="45">
        <f t="shared" si="0"/>
        <v>14</v>
      </c>
      <c r="AI16" s="45">
        <f t="shared" si="0"/>
        <v>8</v>
      </c>
      <c r="AJ16" s="45">
        <f t="shared" si="0"/>
        <v>2</v>
      </c>
      <c r="AK16" s="45">
        <f t="shared" si="0"/>
        <v>17</v>
      </c>
      <c r="AL16" s="45">
        <f t="shared" si="0"/>
        <v>6</v>
      </c>
    </row>
    <row r="17" spans="2:38" ht="15.75">
      <c r="B17" s="90" t="s">
        <v>14</v>
      </c>
      <c r="C17" s="91"/>
      <c r="D17" s="91"/>
      <c r="E17" s="13">
        <f>E16*100/E16</f>
        <v>100</v>
      </c>
      <c r="F17" s="26">
        <f>F16*100/E16</f>
        <v>20</v>
      </c>
      <c r="G17" s="25">
        <f>G16*100/E16</f>
        <v>52</v>
      </c>
      <c r="H17" s="25">
        <f>H16*100/E16</f>
        <v>28</v>
      </c>
      <c r="I17" s="25">
        <f>I16*100/E16</f>
        <v>16</v>
      </c>
      <c r="J17" s="25">
        <f>J16*100/E16</f>
        <v>56</v>
      </c>
      <c r="K17" s="25">
        <f>K16*100/E16</f>
        <v>28</v>
      </c>
      <c r="L17" s="25">
        <f>L16*100/E16</f>
        <v>20</v>
      </c>
      <c r="M17" s="25">
        <f>M16*100/E16</f>
        <v>60</v>
      </c>
      <c r="N17" s="25">
        <f>N16*100/E16</f>
        <v>20</v>
      </c>
      <c r="O17" s="25">
        <f>O16*100/E16</f>
        <v>8</v>
      </c>
      <c r="P17" s="25">
        <f>P16*100/E16</f>
        <v>44</v>
      </c>
      <c r="Q17" s="25">
        <f>Q16*100/E16</f>
        <v>48</v>
      </c>
      <c r="R17" s="25">
        <f>R16*100/E16</f>
        <v>24</v>
      </c>
      <c r="S17" s="25">
        <f>S16*100/E16</f>
        <v>52</v>
      </c>
      <c r="T17" s="25">
        <f>T16*100/E16</f>
        <v>24</v>
      </c>
      <c r="U17" s="25">
        <f>U16*100/E16</f>
        <v>28</v>
      </c>
      <c r="V17" s="25">
        <f>V16*100/E16</f>
        <v>52</v>
      </c>
      <c r="W17" s="25">
        <f>W16*100/E16</f>
        <v>20</v>
      </c>
      <c r="X17" s="25">
        <f>X16*100/E16</f>
        <v>32</v>
      </c>
      <c r="Y17" s="25">
        <f>Y16*100/E16</f>
        <v>60</v>
      </c>
      <c r="Z17" s="25">
        <f>Z16*100/E16</f>
        <v>8</v>
      </c>
      <c r="AA17" s="25">
        <f>AA16*100/E16</f>
        <v>32</v>
      </c>
      <c r="AB17" s="25">
        <f>AB16*100/E16</f>
        <v>56</v>
      </c>
      <c r="AC17" s="25">
        <f>AC16*100/E16</f>
        <v>12</v>
      </c>
      <c r="AD17" s="25">
        <f>AD16*100/E16</f>
        <v>36</v>
      </c>
      <c r="AE17" s="25">
        <f>AE16*100/E16</f>
        <v>56</v>
      </c>
      <c r="AF17" s="25">
        <f>AF16*100/E16</f>
        <v>8</v>
      </c>
      <c r="AG17" s="25">
        <f>AG16*100/E16</f>
        <v>12</v>
      </c>
      <c r="AH17" s="25">
        <f>AH16*100/E16</f>
        <v>56</v>
      </c>
      <c r="AI17" s="25">
        <f>AI16*100/E16</f>
        <v>32</v>
      </c>
      <c r="AJ17" s="25">
        <f>AJ16*100/E16</f>
        <v>8</v>
      </c>
      <c r="AK17" s="25">
        <f>AK16*100/E16</f>
        <v>68</v>
      </c>
      <c r="AL17" s="25">
        <f>AL16*100/E16</f>
        <v>24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36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КГКП "Ясли-сад "Болашақ әлемі"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>
      <c r="B23" s="1"/>
      <c r="C23" s="19" t="s">
        <v>38</v>
      </c>
      <c r="D23" s="16" t="str">
        <f>'группа раннего возраста'!D3</f>
        <v>Малыхина Е.В.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Абайский район  г.Абай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29</v>
      </c>
      <c r="P27" s="94"/>
      <c r="Q27" s="95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 t="s">
        <v>87</v>
      </c>
      <c r="D29" s="42" t="s">
        <v>88</v>
      </c>
      <c r="E29" s="43">
        <v>25</v>
      </c>
      <c r="F29" s="42">
        <v>13</v>
      </c>
      <c r="G29" s="42">
        <v>10</v>
      </c>
      <c r="H29" s="42">
        <v>2</v>
      </c>
      <c r="I29" s="42">
        <v>9</v>
      </c>
      <c r="J29" s="42">
        <v>11</v>
      </c>
      <c r="K29" s="42">
        <v>5</v>
      </c>
      <c r="L29" s="42">
        <v>12</v>
      </c>
      <c r="M29" s="42">
        <v>8</v>
      </c>
      <c r="N29" s="42">
        <v>5</v>
      </c>
      <c r="O29" s="42">
        <v>3</v>
      </c>
      <c r="P29" s="42">
        <v>14</v>
      </c>
      <c r="Q29" s="42">
        <v>8</v>
      </c>
      <c r="R29" s="42">
        <v>12</v>
      </c>
      <c r="S29" s="42">
        <v>9</v>
      </c>
      <c r="T29" s="42">
        <v>4</v>
      </c>
      <c r="U29" s="42">
        <v>13</v>
      </c>
      <c r="V29" s="42">
        <v>9</v>
      </c>
      <c r="W29" s="42">
        <v>3</v>
      </c>
      <c r="X29" s="42">
        <v>13</v>
      </c>
      <c r="Y29" s="42">
        <v>12</v>
      </c>
      <c r="Z29" s="42">
        <v>0</v>
      </c>
      <c r="AA29" s="42">
        <v>14</v>
      </c>
      <c r="AB29" s="42">
        <v>11</v>
      </c>
      <c r="AC29" s="42">
        <v>0</v>
      </c>
      <c r="AD29" s="42">
        <v>9</v>
      </c>
      <c r="AE29" s="42">
        <v>12</v>
      </c>
      <c r="AF29" s="42">
        <v>4</v>
      </c>
      <c r="AG29" s="42">
        <v>10</v>
      </c>
      <c r="AH29" s="42">
        <v>14</v>
      </c>
      <c r="AI29" s="42">
        <v>1</v>
      </c>
      <c r="AJ29" s="42">
        <v>9</v>
      </c>
      <c r="AK29" s="42">
        <v>13</v>
      </c>
      <c r="AL29" s="42">
        <v>3</v>
      </c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25</v>
      </c>
      <c r="F36" s="45">
        <f t="shared" ref="F36:AL36" si="1">SUM(F29:F35)</f>
        <v>13</v>
      </c>
      <c r="G36" s="45">
        <f t="shared" si="1"/>
        <v>10</v>
      </c>
      <c r="H36" s="45">
        <f t="shared" si="1"/>
        <v>2</v>
      </c>
      <c r="I36" s="45">
        <f t="shared" si="1"/>
        <v>9</v>
      </c>
      <c r="J36" s="45">
        <f t="shared" si="1"/>
        <v>11</v>
      </c>
      <c r="K36" s="45">
        <f t="shared" si="1"/>
        <v>5</v>
      </c>
      <c r="L36" s="45">
        <f t="shared" si="1"/>
        <v>12</v>
      </c>
      <c r="M36" s="45">
        <f t="shared" si="1"/>
        <v>8</v>
      </c>
      <c r="N36" s="45">
        <f t="shared" si="1"/>
        <v>5</v>
      </c>
      <c r="O36" s="45">
        <f t="shared" si="1"/>
        <v>3</v>
      </c>
      <c r="P36" s="45">
        <f t="shared" si="1"/>
        <v>14</v>
      </c>
      <c r="Q36" s="45">
        <f t="shared" si="1"/>
        <v>8</v>
      </c>
      <c r="R36" s="45">
        <f t="shared" si="1"/>
        <v>12</v>
      </c>
      <c r="S36" s="45">
        <f t="shared" si="1"/>
        <v>9</v>
      </c>
      <c r="T36" s="45">
        <f t="shared" si="1"/>
        <v>4</v>
      </c>
      <c r="U36" s="45">
        <f t="shared" si="1"/>
        <v>13</v>
      </c>
      <c r="V36" s="45">
        <f t="shared" si="1"/>
        <v>9</v>
      </c>
      <c r="W36" s="45">
        <f t="shared" si="1"/>
        <v>3</v>
      </c>
      <c r="X36" s="45">
        <f t="shared" si="1"/>
        <v>13</v>
      </c>
      <c r="Y36" s="45">
        <f t="shared" si="1"/>
        <v>12</v>
      </c>
      <c r="Z36" s="45">
        <f t="shared" si="1"/>
        <v>0</v>
      </c>
      <c r="AA36" s="45">
        <f t="shared" si="1"/>
        <v>14</v>
      </c>
      <c r="AB36" s="45">
        <f t="shared" si="1"/>
        <v>11</v>
      </c>
      <c r="AC36" s="45">
        <f t="shared" si="1"/>
        <v>0</v>
      </c>
      <c r="AD36" s="45">
        <f t="shared" si="1"/>
        <v>9</v>
      </c>
      <c r="AE36" s="45">
        <f t="shared" si="1"/>
        <v>12</v>
      </c>
      <c r="AF36" s="45">
        <f t="shared" si="1"/>
        <v>4</v>
      </c>
      <c r="AG36" s="45">
        <f t="shared" si="1"/>
        <v>10</v>
      </c>
      <c r="AH36" s="45">
        <f t="shared" si="1"/>
        <v>14</v>
      </c>
      <c r="AI36" s="45">
        <f t="shared" si="1"/>
        <v>1</v>
      </c>
      <c r="AJ36" s="45">
        <f t="shared" si="1"/>
        <v>9</v>
      </c>
      <c r="AK36" s="45">
        <f t="shared" si="1"/>
        <v>13</v>
      </c>
      <c r="AL36" s="45">
        <f t="shared" si="1"/>
        <v>3</v>
      </c>
    </row>
    <row r="37" spans="2:38" ht="15.75">
      <c r="B37" s="90" t="s">
        <v>14</v>
      </c>
      <c r="C37" s="91"/>
      <c r="D37" s="91"/>
      <c r="E37" s="13">
        <f>E36*100/E36</f>
        <v>100</v>
      </c>
      <c r="F37" s="26">
        <f>F36*100/E36</f>
        <v>52</v>
      </c>
      <c r="G37" s="25">
        <f>G36*100/E36</f>
        <v>40</v>
      </c>
      <c r="H37" s="25">
        <f>H36*100/E36</f>
        <v>8</v>
      </c>
      <c r="I37" s="25">
        <f>I36*100/E36</f>
        <v>36</v>
      </c>
      <c r="J37" s="25">
        <f>J36*100/E36</f>
        <v>44</v>
      </c>
      <c r="K37" s="25">
        <f>K36*100/E36</f>
        <v>20</v>
      </c>
      <c r="L37" s="25">
        <f>L36*100/E36</f>
        <v>48</v>
      </c>
      <c r="M37" s="25">
        <f>M36*100/E36</f>
        <v>32</v>
      </c>
      <c r="N37" s="25">
        <f>N36*100/E36</f>
        <v>20</v>
      </c>
      <c r="O37" s="25">
        <f>O36*100/E36</f>
        <v>12</v>
      </c>
      <c r="P37" s="25">
        <f>P36*100/E36</f>
        <v>56</v>
      </c>
      <c r="Q37" s="25">
        <f>Q36*100/E36</f>
        <v>32</v>
      </c>
      <c r="R37" s="25">
        <f>R36*100/E36</f>
        <v>48</v>
      </c>
      <c r="S37" s="25">
        <f>S36*100/E36</f>
        <v>36</v>
      </c>
      <c r="T37" s="25">
        <f>T36*100/E36</f>
        <v>16</v>
      </c>
      <c r="U37" s="25">
        <f>U36*100/E36</f>
        <v>52</v>
      </c>
      <c r="V37" s="25">
        <f>V36*100/E36</f>
        <v>36</v>
      </c>
      <c r="W37" s="25">
        <f>W36*100/E36</f>
        <v>12</v>
      </c>
      <c r="X37" s="25">
        <f>X36*100/E36</f>
        <v>52</v>
      </c>
      <c r="Y37" s="25">
        <f>Y36*100/E36</f>
        <v>48</v>
      </c>
      <c r="Z37" s="25">
        <f>Z36*100/E36</f>
        <v>0</v>
      </c>
      <c r="AA37" s="25">
        <f>AA36*100/E36</f>
        <v>56</v>
      </c>
      <c r="AB37" s="25">
        <f>AB36*100/E36</f>
        <v>44</v>
      </c>
      <c r="AC37" s="25">
        <f>AC36*100/E36</f>
        <v>0</v>
      </c>
      <c r="AD37" s="25">
        <f>AD36*100/E36</f>
        <v>36</v>
      </c>
      <c r="AE37" s="25">
        <f>AE36*100/E36</f>
        <v>48</v>
      </c>
      <c r="AF37" s="25">
        <f>AF36*100/E36</f>
        <v>16</v>
      </c>
      <c r="AG37" s="25">
        <f>AG36*100/E36</f>
        <v>40</v>
      </c>
      <c r="AH37" s="25">
        <f>AH36*100/E36</f>
        <v>56</v>
      </c>
      <c r="AI37" s="25">
        <f>AI36*100/E36</f>
        <v>4</v>
      </c>
      <c r="AJ37" s="25">
        <f>AJ36*100/E36</f>
        <v>36</v>
      </c>
      <c r="AK37" s="25">
        <f>AK36*100/E36</f>
        <v>52</v>
      </c>
      <c r="AL37" s="25">
        <f>AL36*100/E36</f>
        <v>12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36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КГКП "Ясли-сад "Болашақ әлемі"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Абайский район  г.Абай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29</v>
      </c>
      <c r="P47" s="94"/>
      <c r="Q47" s="95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 t="s">
        <v>87</v>
      </c>
      <c r="D49" s="42" t="s">
        <v>88</v>
      </c>
      <c r="E49" s="43">
        <v>25</v>
      </c>
      <c r="F49" s="42">
        <v>14</v>
      </c>
      <c r="G49" s="42">
        <v>11</v>
      </c>
      <c r="H49" s="42">
        <v>0</v>
      </c>
      <c r="I49" s="42">
        <v>10</v>
      </c>
      <c r="J49" s="42">
        <v>15</v>
      </c>
      <c r="K49" s="42">
        <v>0</v>
      </c>
      <c r="L49" s="42">
        <v>11</v>
      </c>
      <c r="M49" s="42">
        <v>14</v>
      </c>
      <c r="N49" s="42">
        <v>0</v>
      </c>
      <c r="O49" s="42">
        <v>4</v>
      </c>
      <c r="P49" s="42">
        <v>15</v>
      </c>
      <c r="Q49" s="42">
        <v>6</v>
      </c>
      <c r="R49" s="42">
        <v>15</v>
      </c>
      <c r="S49" s="42">
        <v>10</v>
      </c>
      <c r="T49" s="42">
        <v>0</v>
      </c>
      <c r="U49" s="42">
        <v>15</v>
      </c>
      <c r="V49" s="42">
        <v>10</v>
      </c>
      <c r="W49" s="42">
        <v>0</v>
      </c>
      <c r="X49" s="42">
        <v>17</v>
      </c>
      <c r="Y49" s="42">
        <v>8</v>
      </c>
      <c r="Z49" s="42">
        <v>0</v>
      </c>
      <c r="AA49" s="42">
        <v>13</v>
      </c>
      <c r="AB49" s="42">
        <v>12</v>
      </c>
      <c r="AC49" s="42">
        <v>0</v>
      </c>
      <c r="AD49" s="42">
        <v>12</v>
      </c>
      <c r="AE49" s="42">
        <v>13</v>
      </c>
      <c r="AF49" s="42">
        <v>0</v>
      </c>
      <c r="AG49" s="42">
        <v>7</v>
      </c>
      <c r="AH49" s="42">
        <v>18</v>
      </c>
      <c r="AI49" s="42">
        <v>0</v>
      </c>
      <c r="AJ49" s="42">
        <v>11</v>
      </c>
      <c r="AK49" s="42">
        <v>14</v>
      </c>
      <c r="AL49" s="42">
        <v>0</v>
      </c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/>
      <c r="F56" s="45">
        <f t="shared" ref="F56:AL56" si="2">SUM(F49:F55)</f>
        <v>14</v>
      </c>
      <c r="G56" s="45">
        <f t="shared" si="2"/>
        <v>11</v>
      </c>
      <c r="H56" s="45">
        <f t="shared" si="2"/>
        <v>0</v>
      </c>
      <c r="I56" s="45">
        <f t="shared" si="2"/>
        <v>10</v>
      </c>
      <c r="J56" s="45">
        <f t="shared" si="2"/>
        <v>15</v>
      </c>
      <c r="K56" s="45">
        <f t="shared" si="2"/>
        <v>0</v>
      </c>
      <c r="L56" s="45">
        <f t="shared" si="2"/>
        <v>11</v>
      </c>
      <c r="M56" s="45">
        <f t="shared" si="2"/>
        <v>14</v>
      </c>
      <c r="N56" s="45">
        <f t="shared" si="2"/>
        <v>0</v>
      </c>
      <c r="O56" s="45">
        <f t="shared" si="2"/>
        <v>4</v>
      </c>
      <c r="P56" s="45">
        <f t="shared" si="2"/>
        <v>15</v>
      </c>
      <c r="Q56" s="45">
        <f t="shared" si="2"/>
        <v>6</v>
      </c>
      <c r="R56" s="45">
        <f>SUM(R49:R55)</f>
        <v>15</v>
      </c>
      <c r="S56" s="45">
        <f t="shared" si="2"/>
        <v>10</v>
      </c>
      <c r="T56" s="45">
        <f t="shared" si="2"/>
        <v>0</v>
      </c>
      <c r="U56" s="45">
        <f t="shared" si="2"/>
        <v>15</v>
      </c>
      <c r="V56" s="45">
        <f t="shared" si="2"/>
        <v>10</v>
      </c>
      <c r="W56" s="45">
        <f t="shared" si="2"/>
        <v>0</v>
      </c>
      <c r="X56" s="45">
        <f t="shared" si="2"/>
        <v>17</v>
      </c>
      <c r="Y56" s="45">
        <f t="shared" si="2"/>
        <v>8</v>
      </c>
      <c r="Z56" s="45">
        <f t="shared" si="2"/>
        <v>0</v>
      </c>
      <c r="AA56" s="45">
        <f t="shared" si="2"/>
        <v>13</v>
      </c>
      <c r="AB56" s="45">
        <f t="shared" si="2"/>
        <v>12</v>
      </c>
      <c r="AC56" s="45">
        <f t="shared" si="2"/>
        <v>0</v>
      </c>
      <c r="AD56" s="45">
        <f t="shared" si="2"/>
        <v>12</v>
      </c>
      <c r="AE56" s="45">
        <f t="shared" si="2"/>
        <v>13</v>
      </c>
      <c r="AF56" s="45">
        <f t="shared" si="2"/>
        <v>0</v>
      </c>
      <c r="AG56" s="45">
        <f t="shared" si="2"/>
        <v>7</v>
      </c>
      <c r="AH56" s="45">
        <f t="shared" si="2"/>
        <v>18</v>
      </c>
      <c r="AI56" s="45">
        <f t="shared" si="2"/>
        <v>0</v>
      </c>
      <c r="AJ56" s="45">
        <f t="shared" si="2"/>
        <v>11</v>
      </c>
      <c r="AK56" s="45">
        <f t="shared" si="2"/>
        <v>14</v>
      </c>
      <c r="AL56" s="45">
        <f t="shared" si="2"/>
        <v>0</v>
      </c>
    </row>
    <row r="57" spans="2:38" ht="15.7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C2:H2"/>
    <mergeCell ref="I7:K7"/>
    <mergeCell ref="I6:Q6"/>
    <mergeCell ref="L7:N7"/>
    <mergeCell ref="O7:Q7"/>
    <mergeCell ref="F7:F8"/>
    <mergeCell ref="E6:E8"/>
    <mergeCell ref="F6:H6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A27:AC27"/>
    <mergeCell ref="AD27:AF27"/>
    <mergeCell ref="AG27:AI27"/>
    <mergeCell ref="AJ27:AJ28"/>
    <mergeCell ref="AJ21:AL21"/>
    <mergeCell ref="R27:R28"/>
    <mergeCell ref="S27:S28"/>
    <mergeCell ref="T27:T28"/>
    <mergeCell ref="U27:W27"/>
    <mergeCell ref="X27:Z27"/>
    <mergeCell ref="G27:G28"/>
    <mergeCell ref="H27:H28"/>
    <mergeCell ref="I27:K27"/>
    <mergeCell ref="L27:N27"/>
    <mergeCell ref="O27:Q2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57"/>
  <sheetViews>
    <sheetView topLeftCell="Q34" zoomScale="70" zoomScaleNormal="70" workbookViewId="0">
      <selection activeCell="AO51" sqref="AO51"/>
    </sheetView>
  </sheetViews>
  <sheetFormatPr defaultRowHeight="15"/>
  <cols>
    <col min="3" max="4" width="35.7109375" customWidth="1"/>
    <col min="5" max="41" width="10.7109375" customWidth="1"/>
  </cols>
  <sheetData>
    <row r="1" spans="2:4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9" t="s">
        <v>24</v>
      </c>
      <c r="AN1" s="99"/>
      <c r="AO1" s="99"/>
    </row>
    <row r="2" spans="2:41" ht="15" customHeight="1">
      <c r="B2" s="1"/>
      <c r="C2" s="100" t="s">
        <v>37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КГКП "Ясли-сад "Болашақ әлемі"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>
      <c r="B3" s="1"/>
      <c r="C3" s="19" t="s">
        <v>38</v>
      </c>
      <c r="D3" s="16" t="str">
        <f>'младшая группа'!D3</f>
        <v>Малыхина Е.В.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Абайский район  г.Абай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русский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5"/>
      <c r="U6" s="93" t="s">
        <v>10</v>
      </c>
      <c r="V6" s="94"/>
      <c r="W6" s="95"/>
      <c r="X6" s="93" t="s">
        <v>11</v>
      </c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5"/>
      <c r="AM6" s="98" t="s">
        <v>8</v>
      </c>
      <c r="AN6" s="98"/>
      <c r="AO6" s="98"/>
    </row>
    <row r="7" spans="2:41" ht="21.7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102" t="s">
        <v>30</v>
      </c>
      <c r="P7" s="103"/>
      <c r="Q7" s="104"/>
      <c r="R7" s="93" t="s">
        <v>29</v>
      </c>
      <c r="S7" s="94"/>
      <c r="T7" s="95"/>
      <c r="U7" s="96" t="s">
        <v>5</v>
      </c>
      <c r="V7" s="96" t="s">
        <v>6</v>
      </c>
      <c r="W7" s="96" t="s">
        <v>7</v>
      </c>
      <c r="X7" s="93" t="s">
        <v>26</v>
      </c>
      <c r="Y7" s="94"/>
      <c r="Z7" s="95"/>
      <c r="AA7" s="93" t="s">
        <v>22</v>
      </c>
      <c r="AB7" s="94"/>
      <c r="AC7" s="95"/>
      <c r="AD7" s="93" t="s">
        <v>27</v>
      </c>
      <c r="AE7" s="94"/>
      <c r="AF7" s="95"/>
      <c r="AG7" s="93" t="s">
        <v>28</v>
      </c>
      <c r="AH7" s="94"/>
      <c r="AI7" s="95"/>
      <c r="AJ7" s="93" t="s">
        <v>23</v>
      </c>
      <c r="AK7" s="94"/>
      <c r="AL7" s="95"/>
      <c r="AM7" s="96" t="s">
        <v>5</v>
      </c>
      <c r="AN7" s="96" t="s">
        <v>6</v>
      </c>
      <c r="AO7" s="96" t="s">
        <v>7</v>
      </c>
    </row>
    <row r="8" spans="2:41" ht="62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>
      <c r="B9" s="8">
        <v>1</v>
      </c>
      <c r="C9" s="42" t="s">
        <v>91</v>
      </c>
      <c r="D9" s="42" t="s">
        <v>92</v>
      </c>
      <c r="E9" s="43">
        <v>23</v>
      </c>
      <c r="F9" s="42">
        <v>4</v>
      </c>
      <c r="G9" s="42">
        <v>14</v>
      </c>
      <c r="H9" s="42">
        <v>5</v>
      </c>
      <c r="I9" s="42">
        <v>3</v>
      </c>
      <c r="J9" s="42">
        <v>14</v>
      </c>
      <c r="K9" s="42">
        <v>6</v>
      </c>
      <c r="L9" s="42">
        <v>6</v>
      </c>
      <c r="M9" s="42">
        <v>13</v>
      </c>
      <c r="N9" s="42">
        <v>4</v>
      </c>
      <c r="O9" s="47"/>
      <c r="P9" s="47"/>
      <c r="Q9" s="47"/>
      <c r="R9" s="42">
        <v>2</v>
      </c>
      <c r="S9" s="42">
        <v>13</v>
      </c>
      <c r="T9" s="42">
        <v>8</v>
      </c>
      <c r="U9" s="42">
        <v>4</v>
      </c>
      <c r="V9" s="42">
        <v>12</v>
      </c>
      <c r="W9" s="42">
        <v>7</v>
      </c>
      <c r="X9" s="42">
        <v>5</v>
      </c>
      <c r="Y9" s="42">
        <v>15</v>
      </c>
      <c r="Z9" s="42">
        <v>3</v>
      </c>
      <c r="AA9" s="42">
        <v>4</v>
      </c>
      <c r="AB9" s="42">
        <v>15</v>
      </c>
      <c r="AC9" s="42">
        <v>4</v>
      </c>
      <c r="AD9" s="42">
        <v>4</v>
      </c>
      <c r="AE9" s="42">
        <v>17</v>
      </c>
      <c r="AF9" s="42">
        <v>2</v>
      </c>
      <c r="AG9" s="42">
        <v>3</v>
      </c>
      <c r="AH9" s="42">
        <v>17</v>
      </c>
      <c r="AI9" s="42">
        <v>3</v>
      </c>
      <c r="AJ9" s="42">
        <v>3</v>
      </c>
      <c r="AK9" s="42">
        <v>15</v>
      </c>
      <c r="AL9" s="42">
        <v>5</v>
      </c>
      <c r="AM9" s="42">
        <v>4</v>
      </c>
      <c r="AN9" s="42">
        <v>14</v>
      </c>
      <c r="AO9" s="42">
        <v>5</v>
      </c>
    </row>
    <row r="10" spans="2:41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</row>
    <row r="11" spans="2:41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2:41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>
      <c r="B16" s="90" t="s">
        <v>13</v>
      </c>
      <c r="C16" s="91"/>
      <c r="D16" s="92"/>
      <c r="E16" s="45">
        <f>SUM(E9:E15)</f>
        <v>23</v>
      </c>
      <c r="F16" s="45">
        <f t="shared" ref="F16:AO16" si="0">SUM(F9:F15)</f>
        <v>4</v>
      </c>
      <c r="G16" s="45">
        <f t="shared" si="0"/>
        <v>14</v>
      </c>
      <c r="H16" s="45">
        <f t="shared" si="0"/>
        <v>5</v>
      </c>
      <c r="I16" s="45">
        <f t="shared" si="0"/>
        <v>3</v>
      </c>
      <c r="J16" s="45">
        <f t="shared" si="0"/>
        <v>14</v>
      </c>
      <c r="K16" s="45">
        <f t="shared" si="0"/>
        <v>6</v>
      </c>
      <c r="L16" s="45">
        <f t="shared" si="0"/>
        <v>6</v>
      </c>
      <c r="M16" s="45">
        <f t="shared" si="0"/>
        <v>13</v>
      </c>
      <c r="N16" s="45">
        <f t="shared" si="0"/>
        <v>4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2</v>
      </c>
      <c r="S16" s="45">
        <f t="shared" si="0"/>
        <v>13</v>
      </c>
      <c r="T16" s="45">
        <f t="shared" si="0"/>
        <v>8</v>
      </c>
      <c r="U16" s="45">
        <f t="shared" si="0"/>
        <v>4</v>
      </c>
      <c r="V16" s="45">
        <f t="shared" si="0"/>
        <v>12</v>
      </c>
      <c r="W16" s="45">
        <f t="shared" si="0"/>
        <v>7</v>
      </c>
      <c r="X16" s="45">
        <f t="shared" si="0"/>
        <v>5</v>
      </c>
      <c r="Y16" s="45">
        <f t="shared" si="0"/>
        <v>15</v>
      </c>
      <c r="Z16" s="45">
        <f t="shared" si="0"/>
        <v>3</v>
      </c>
      <c r="AA16" s="45">
        <f t="shared" si="0"/>
        <v>4</v>
      </c>
      <c r="AB16" s="45">
        <f t="shared" si="0"/>
        <v>15</v>
      </c>
      <c r="AC16" s="45">
        <f t="shared" si="0"/>
        <v>4</v>
      </c>
      <c r="AD16" s="45">
        <f t="shared" si="0"/>
        <v>4</v>
      </c>
      <c r="AE16" s="45">
        <f t="shared" si="0"/>
        <v>17</v>
      </c>
      <c r="AF16" s="45">
        <f t="shared" si="0"/>
        <v>2</v>
      </c>
      <c r="AG16" s="45">
        <f t="shared" si="0"/>
        <v>3</v>
      </c>
      <c r="AH16" s="45">
        <f t="shared" si="0"/>
        <v>17</v>
      </c>
      <c r="AI16" s="45">
        <f t="shared" si="0"/>
        <v>3</v>
      </c>
      <c r="AJ16" s="45">
        <f t="shared" si="0"/>
        <v>3</v>
      </c>
      <c r="AK16" s="45">
        <f t="shared" si="0"/>
        <v>15</v>
      </c>
      <c r="AL16" s="45">
        <f t="shared" si="0"/>
        <v>5</v>
      </c>
      <c r="AM16" s="45">
        <f t="shared" si="0"/>
        <v>4</v>
      </c>
      <c r="AN16" s="45">
        <f t="shared" si="0"/>
        <v>14</v>
      </c>
      <c r="AO16" s="45">
        <f t="shared" si="0"/>
        <v>5</v>
      </c>
    </row>
    <row r="17" spans="2:41" ht="15.75">
      <c r="B17" s="90" t="s">
        <v>14</v>
      </c>
      <c r="C17" s="91"/>
      <c r="D17" s="91"/>
      <c r="E17" s="6">
        <f>E16*100/E16</f>
        <v>100</v>
      </c>
      <c r="F17" s="26">
        <f>F16*100/E16</f>
        <v>17.391304347826086</v>
      </c>
      <c r="G17" s="25">
        <f>G16*100/E16</f>
        <v>60.869565217391305</v>
      </c>
      <c r="H17" s="25">
        <f>H16*100/E16</f>
        <v>21.739130434782609</v>
      </c>
      <c r="I17" s="25">
        <f>I16*100/E16</f>
        <v>13.043478260869565</v>
      </c>
      <c r="J17" s="25">
        <f>J16*100/E16</f>
        <v>60.869565217391305</v>
      </c>
      <c r="K17" s="25">
        <f>K16*100/E16</f>
        <v>26.086956521739129</v>
      </c>
      <c r="L17" s="25">
        <f>L16*100/E16</f>
        <v>26.086956521739129</v>
      </c>
      <c r="M17" s="25">
        <f>M16*100/E16</f>
        <v>56.521739130434781</v>
      </c>
      <c r="N17" s="25">
        <f>N16*100/E16</f>
        <v>17.391304347826086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8.695652173913043</v>
      </c>
      <c r="S17" s="25">
        <f>S16*100/E16</f>
        <v>56.521739130434781</v>
      </c>
      <c r="T17" s="25">
        <f>T16*100/E16</f>
        <v>34.782608695652172</v>
      </c>
      <c r="U17" s="25">
        <f>U16*100/E16</f>
        <v>17.391304347826086</v>
      </c>
      <c r="V17" s="25">
        <f>V16*100/E16</f>
        <v>52.173913043478258</v>
      </c>
      <c r="W17" s="25">
        <f>W16*100/E16</f>
        <v>30.434782608695652</v>
      </c>
      <c r="X17" s="25">
        <f>X16*100/E16</f>
        <v>21.739130434782609</v>
      </c>
      <c r="Y17" s="25">
        <f>Y16*100/E16</f>
        <v>65.217391304347828</v>
      </c>
      <c r="Z17" s="25">
        <f>Z16*100/E16</f>
        <v>13.043478260869565</v>
      </c>
      <c r="AA17" s="25">
        <f>AA16*100/E16</f>
        <v>17.391304347826086</v>
      </c>
      <c r="AB17" s="25">
        <f>AB16*100/E16</f>
        <v>65.217391304347828</v>
      </c>
      <c r="AC17" s="25">
        <f>AC16*100/E16</f>
        <v>17.391304347826086</v>
      </c>
      <c r="AD17" s="25">
        <f>AD16*100/E16</f>
        <v>17.391304347826086</v>
      </c>
      <c r="AE17" s="25">
        <f>AE16*100/E16</f>
        <v>73.913043478260875</v>
      </c>
      <c r="AF17" s="25">
        <f>AF16*100/E16</f>
        <v>8.695652173913043</v>
      </c>
      <c r="AG17" s="25">
        <f>AG16*100/E16</f>
        <v>13.043478260869565</v>
      </c>
      <c r="AH17" s="25">
        <f>AH16*100/E16</f>
        <v>73.913043478260875</v>
      </c>
      <c r="AI17" s="25">
        <f>AI16*100/E16</f>
        <v>13.043478260869565</v>
      </c>
      <c r="AJ17" s="25">
        <f>AJ16*100/E16</f>
        <v>13.043478260869565</v>
      </c>
      <c r="AK17" s="25">
        <f>AK16*100/E16</f>
        <v>65.217391304347828</v>
      </c>
      <c r="AL17" s="25">
        <f>AL16*100/E16</f>
        <v>21.739130434782609</v>
      </c>
      <c r="AM17" s="25">
        <f>AM16*100/E16</f>
        <v>17.391304347826086</v>
      </c>
      <c r="AN17" s="25">
        <f>AN16*100/E16</f>
        <v>60.869565217391305</v>
      </c>
      <c r="AO17" s="25">
        <f>AO16*100/E16</f>
        <v>21.739130434782609</v>
      </c>
    </row>
    <row r="21" spans="2:4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9" t="s">
        <v>24</v>
      </c>
      <c r="AN21" s="99"/>
      <c r="AO21" s="99"/>
    </row>
    <row r="22" spans="2:41" ht="15.75">
      <c r="B22" s="1"/>
      <c r="C22" s="100" t="s">
        <v>37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КГКП "Ясли-сад "Болашақ әлемі"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>
      <c r="B23" s="1"/>
      <c r="C23" s="19" t="s">
        <v>38</v>
      </c>
      <c r="D23" s="16" t="str">
        <f>'группа раннего возраста'!D3</f>
        <v>Малыхина Е.В.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Абайский район  г.Абай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**********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5"/>
      <c r="U26" s="93" t="s">
        <v>10</v>
      </c>
      <c r="V26" s="94"/>
      <c r="W26" s="95"/>
      <c r="X26" s="93" t="s">
        <v>11</v>
      </c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98" t="s">
        <v>8</v>
      </c>
      <c r="AN26" s="98"/>
      <c r="AO26" s="98"/>
    </row>
    <row r="27" spans="2:41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30</v>
      </c>
      <c r="P27" s="94"/>
      <c r="Q27" s="95"/>
      <c r="R27" s="93" t="s">
        <v>29</v>
      </c>
      <c r="S27" s="94"/>
      <c r="T27" s="95"/>
      <c r="U27" s="96" t="s">
        <v>5</v>
      </c>
      <c r="V27" s="96" t="s">
        <v>6</v>
      </c>
      <c r="W27" s="96" t="s">
        <v>7</v>
      </c>
      <c r="X27" s="93" t="s">
        <v>26</v>
      </c>
      <c r="Y27" s="94"/>
      <c r="Z27" s="95"/>
      <c r="AA27" s="93" t="s">
        <v>22</v>
      </c>
      <c r="AB27" s="94"/>
      <c r="AC27" s="95"/>
      <c r="AD27" s="93" t="s">
        <v>27</v>
      </c>
      <c r="AE27" s="94"/>
      <c r="AF27" s="95"/>
      <c r="AG27" s="93" t="s">
        <v>28</v>
      </c>
      <c r="AH27" s="94"/>
      <c r="AI27" s="95"/>
      <c r="AJ27" s="93" t="s">
        <v>23</v>
      </c>
      <c r="AK27" s="94"/>
      <c r="AL27" s="95"/>
      <c r="AM27" s="96" t="s">
        <v>5</v>
      </c>
      <c r="AN27" s="96" t="s">
        <v>6</v>
      </c>
      <c r="AO27" s="96" t="s">
        <v>7</v>
      </c>
    </row>
    <row r="28" spans="2:41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>
      <c r="B29" s="17">
        <v>1</v>
      </c>
      <c r="C29" s="42" t="s">
        <v>91</v>
      </c>
      <c r="D29" s="42" t="s">
        <v>92</v>
      </c>
      <c r="E29" s="43">
        <v>21</v>
      </c>
      <c r="F29" s="42">
        <v>12</v>
      </c>
      <c r="G29" s="42">
        <v>8</v>
      </c>
      <c r="H29" s="42">
        <v>1</v>
      </c>
      <c r="I29" s="42">
        <v>6</v>
      </c>
      <c r="J29" s="42">
        <v>13</v>
      </c>
      <c r="K29" s="42">
        <v>2</v>
      </c>
      <c r="L29" s="42">
        <v>9</v>
      </c>
      <c r="M29" s="42">
        <v>10</v>
      </c>
      <c r="N29" s="42">
        <v>2</v>
      </c>
      <c r="O29" s="42">
        <v>10</v>
      </c>
      <c r="P29" s="42">
        <v>8</v>
      </c>
      <c r="Q29" s="42">
        <v>3</v>
      </c>
      <c r="R29" s="42">
        <v>5</v>
      </c>
      <c r="S29" s="42">
        <v>11</v>
      </c>
      <c r="T29" s="42">
        <v>5</v>
      </c>
      <c r="U29" s="42">
        <v>8</v>
      </c>
      <c r="V29" s="42">
        <v>11</v>
      </c>
      <c r="W29" s="42">
        <v>2</v>
      </c>
      <c r="X29" s="42">
        <v>5</v>
      </c>
      <c r="Y29" s="42">
        <v>14</v>
      </c>
      <c r="Z29" s="42">
        <v>2</v>
      </c>
      <c r="AA29" s="42">
        <v>5</v>
      </c>
      <c r="AB29" s="42">
        <v>14</v>
      </c>
      <c r="AC29" s="42">
        <v>2</v>
      </c>
      <c r="AD29" s="42">
        <v>6</v>
      </c>
      <c r="AE29" s="42">
        <v>13</v>
      </c>
      <c r="AF29" s="42">
        <v>2</v>
      </c>
      <c r="AG29" s="42">
        <v>6</v>
      </c>
      <c r="AH29" s="42">
        <v>13</v>
      </c>
      <c r="AI29" s="42">
        <v>2</v>
      </c>
      <c r="AJ29" s="42">
        <v>6</v>
      </c>
      <c r="AK29" s="42">
        <v>11</v>
      </c>
      <c r="AL29" s="42">
        <v>3</v>
      </c>
      <c r="AM29" s="42">
        <v>8</v>
      </c>
      <c r="AN29" s="42">
        <v>12</v>
      </c>
      <c r="AO29" s="42">
        <v>1</v>
      </c>
    </row>
    <row r="30" spans="2:41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</row>
    <row r="31" spans="2:41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2:41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>
      <c r="B36" s="90" t="s">
        <v>13</v>
      </c>
      <c r="C36" s="91"/>
      <c r="D36" s="92"/>
      <c r="E36" s="45">
        <f>SUM(E29:E35)</f>
        <v>21</v>
      </c>
      <c r="F36" s="45">
        <f t="shared" ref="F36:AO36" si="1">SUM(F29:F35)</f>
        <v>12</v>
      </c>
      <c r="G36" s="45">
        <f t="shared" si="1"/>
        <v>8</v>
      </c>
      <c r="H36" s="45">
        <f t="shared" si="1"/>
        <v>1</v>
      </c>
      <c r="I36" s="45">
        <f t="shared" si="1"/>
        <v>6</v>
      </c>
      <c r="J36" s="45">
        <f t="shared" si="1"/>
        <v>13</v>
      </c>
      <c r="K36" s="45">
        <f t="shared" si="1"/>
        <v>2</v>
      </c>
      <c r="L36" s="45">
        <f t="shared" si="1"/>
        <v>9</v>
      </c>
      <c r="M36" s="45">
        <f t="shared" si="1"/>
        <v>10</v>
      </c>
      <c r="N36" s="45">
        <f t="shared" si="1"/>
        <v>2</v>
      </c>
      <c r="O36" s="45">
        <f t="shared" si="1"/>
        <v>10</v>
      </c>
      <c r="P36" s="45">
        <f t="shared" si="1"/>
        <v>8</v>
      </c>
      <c r="Q36" s="45">
        <f t="shared" si="1"/>
        <v>3</v>
      </c>
      <c r="R36" s="45">
        <f t="shared" si="1"/>
        <v>5</v>
      </c>
      <c r="S36" s="45">
        <f t="shared" si="1"/>
        <v>11</v>
      </c>
      <c r="T36" s="45">
        <f t="shared" si="1"/>
        <v>5</v>
      </c>
      <c r="U36" s="45">
        <f t="shared" si="1"/>
        <v>8</v>
      </c>
      <c r="V36" s="45">
        <f t="shared" si="1"/>
        <v>11</v>
      </c>
      <c r="W36" s="45">
        <f t="shared" si="1"/>
        <v>2</v>
      </c>
      <c r="X36" s="45">
        <f t="shared" si="1"/>
        <v>5</v>
      </c>
      <c r="Y36" s="45">
        <f t="shared" si="1"/>
        <v>14</v>
      </c>
      <c r="Z36" s="45">
        <f t="shared" si="1"/>
        <v>2</v>
      </c>
      <c r="AA36" s="45">
        <f t="shared" si="1"/>
        <v>5</v>
      </c>
      <c r="AB36" s="45">
        <f t="shared" si="1"/>
        <v>14</v>
      </c>
      <c r="AC36" s="45">
        <f t="shared" si="1"/>
        <v>2</v>
      </c>
      <c r="AD36" s="45">
        <f t="shared" si="1"/>
        <v>6</v>
      </c>
      <c r="AE36" s="45">
        <f t="shared" si="1"/>
        <v>13</v>
      </c>
      <c r="AF36" s="45">
        <f t="shared" si="1"/>
        <v>2</v>
      </c>
      <c r="AG36" s="45">
        <f t="shared" si="1"/>
        <v>6</v>
      </c>
      <c r="AH36" s="45">
        <f t="shared" si="1"/>
        <v>13</v>
      </c>
      <c r="AI36" s="45">
        <f t="shared" si="1"/>
        <v>2</v>
      </c>
      <c r="AJ36" s="45">
        <f t="shared" si="1"/>
        <v>6</v>
      </c>
      <c r="AK36" s="45">
        <f t="shared" si="1"/>
        <v>11</v>
      </c>
      <c r="AL36" s="45">
        <f t="shared" si="1"/>
        <v>3</v>
      </c>
      <c r="AM36" s="45">
        <f t="shared" si="1"/>
        <v>8</v>
      </c>
      <c r="AN36" s="45">
        <f t="shared" si="1"/>
        <v>12</v>
      </c>
      <c r="AO36" s="45">
        <f t="shared" si="1"/>
        <v>1</v>
      </c>
    </row>
    <row r="37" spans="2:41" ht="15.75">
      <c r="B37" s="90" t="s">
        <v>14</v>
      </c>
      <c r="C37" s="91"/>
      <c r="D37" s="91"/>
      <c r="E37" s="6">
        <f>E36*100/E36</f>
        <v>100</v>
      </c>
      <c r="F37" s="26">
        <f>F36*100/E36</f>
        <v>57.142857142857146</v>
      </c>
      <c r="G37" s="25">
        <f>G36*100/E36</f>
        <v>38.095238095238095</v>
      </c>
      <c r="H37" s="25">
        <f>H36*100/E36</f>
        <v>4.7619047619047619</v>
      </c>
      <c r="I37" s="25">
        <f>I36*100/E36</f>
        <v>28.571428571428573</v>
      </c>
      <c r="J37" s="25">
        <f>J36*100/E36</f>
        <v>61.904761904761905</v>
      </c>
      <c r="K37" s="25">
        <f>K36*100/E36</f>
        <v>9.5238095238095237</v>
      </c>
      <c r="L37" s="25">
        <f>L36*100/E36</f>
        <v>42.857142857142854</v>
      </c>
      <c r="M37" s="25">
        <f>M36*100/E36</f>
        <v>47.61904761904762</v>
      </c>
      <c r="N37" s="25">
        <f>N36*100/E36</f>
        <v>9.5238095238095237</v>
      </c>
      <c r="O37" s="25">
        <f>O36*100/E36</f>
        <v>47.61904761904762</v>
      </c>
      <c r="P37" s="25">
        <f>P36*100/E36</f>
        <v>38.095238095238095</v>
      </c>
      <c r="Q37" s="25">
        <f>Q36*100/E36</f>
        <v>14.285714285714286</v>
      </c>
      <c r="R37" s="25">
        <f>R36*100/E36</f>
        <v>23.80952380952381</v>
      </c>
      <c r="S37" s="25">
        <f>S36*100/E36</f>
        <v>52.38095238095238</v>
      </c>
      <c r="T37" s="25">
        <f>T36*100/E36</f>
        <v>23.80952380952381</v>
      </c>
      <c r="U37" s="25">
        <f>U36*100/E36</f>
        <v>38.095238095238095</v>
      </c>
      <c r="V37" s="25">
        <f>V36*100/E36</f>
        <v>52.38095238095238</v>
      </c>
      <c r="W37" s="25">
        <f>W36*100/E36</f>
        <v>9.5238095238095237</v>
      </c>
      <c r="X37" s="25">
        <f>X36*100/E36</f>
        <v>23.80952380952381</v>
      </c>
      <c r="Y37" s="25">
        <f>Y36*100/E36</f>
        <v>66.666666666666671</v>
      </c>
      <c r="Z37" s="25">
        <f>Z36*100/E36</f>
        <v>9.5238095238095237</v>
      </c>
      <c r="AA37" s="25">
        <f>AA36*100/E36</f>
        <v>23.80952380952381</v>
      </c>
      <c r="AB37" s="25">
        <f>AB36*100/E36</f>
        <v>66.666666666666671</v>
      </c>
      <c r="AC37" s="25">
        <f>AC36*100/E36</f>
        <v>9.5238095238095237</v>
      </c>
      <c r="AD37" s="25">
        <f>AD36*100/E36</f>
        <v>28.571428571428573</v>
      </c>
      <c r="AE37" s="25">
        <f>AE36*100/E36</f>
        <v>61.904761904761905</v>
      </c>
      <c r="AF37" s="25">
        <f>AF36*100/E36</f>
        <v>9.5238095238095237</v>
      </c>
      <c r="AG37" s="25">
        <f>AG36*100/E36</f>
        <v>28.571428571428573</v>
      </c>
      <c r="AH37" s="25">
        <f>AH36*100/E36</f>
        <v>61.904761904761905</v>
      </c>
      <c r="AI37" s="25">
        <f>AI36*100/E36</f>
        <v>9.5238095238095237</v>
      </c>
      <c r="AJ37" s="25">
        <f>AJ36*100/E36</f>
        <v>28.571428571428573</v>
      </c>
      <c r="AK37" s="25">
        <f>AK36*100/E36</f>
        <v>52.38095238095238</v>
      </c>
      <c r="AL37" s="25">
        <f>AL36*100/E36</f>
        <v>14.285714285714286</v>
      </c>
      <c r="AM37" s="25">
        <f>AM36*100/E36</f>
        <v>38.095238095238095</v>
      </c>
      <c r="AN37" s="25">
        <f>AN36*100/E36</f>
        <v>57.142857142857146</v>
      </c>
      <c r="AO37" s="25">
        <f>AO36*100/E36</f>
        <v>4.7619047619047619</v>
      </c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9" t="s">
        <v>24</v>
      </c>
      <c r="AN41" s="99"/>
      <c r="AO41" s="99"/>
    </row>
    <row r="42" spans="2:41" ht="15.75">
      <c r="B42" s="1"/>
      <c r="C42" s="100" t="s">
        <v>37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КГКП "Ясли-сад "Болашақ әлемі"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Абайский район  г.Абай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  <c r="U46" s="93" t="s">
        <v>10</v>
      </c>
      <c r="V46" s="94"/>
      <c r="W46" s="95"/>
      <c r="X46" s="93" t="s">
        <v>11</v>
      </c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5"/>
      <c r="AM46" s="98" t="s">
        <v>8</v>
      </c>
      <c r="AN46" s="98"/>
      <c r="AO46" s="98"/>
    </row>
    <row r="47" spans="2:41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30</v>
      </c>
      <c r="P47" s="94"/>
      <c r="Q47" s="95"/>
      <c r="R47" s="93" t="s">
        <v>29</v>
      </c>
      <c r="S47" s="94"/>
      <c r="T47" s="95"/>
      <c r="U47" s="96" t="s">
        <v>5</v>
      </c>
      <c r="V47" s="96" t="s">
        <v>6</v>
      </c>
      <c r="W47" s="96" t="s">
        <v>7</v>
      </c>
      <c r="X47" s="93" t="s">
        <v>26</v>
      </c>
      <c r="Y47" s="94"/>
      <c r="Z47" s="95"/>
      <c r="AA47" s="93" t="s">
        <v>22</v>
      </c>
      <c r="AB47" s="94"/>
      <c r="AC47" s="95"/>
      <c r="AD47" s="93" t="s">
        <v>27</v>
      </c>
      <c r="AE47" s="94"/>
      <c r="AF47" s="95"/>
      <c r="AG47" s="93" t="s">
        <v>28</v>
      </c>
      <c r="AH47" s="94"/>
      <c r="AI47" s="95"/>
      <c r="AJ47" s="93" t="s">
        <v>23</v>
      </c>
      <c r="AK47" s="94"/>
      <c r="AL47" s="95"/>
      <c r="AM47" s="96" t="s">
        <v>5</v>
      </c>
      <c r="AN47" s="96" t="s">
        <v>6</v>
      </c>
      <c r="AO47" s="96" t="s">
        <v>7</v>
      </c>
    </row>
    <row r="48" spans="2:41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>
      <c r="B49" s="17">
        <v>1</v>
      </c>
      <c r="C49" s="42" t="s">
        <v>91</v>
      </c>
      <c r="D49" s="42" t="s">
        <v>92</v>
      </c>
      <c r="E49" s="43">
        <v>22</v>
      </c>
      <c r="F49" s="42">
        <v>9</v>
      </c>
      <c r="G49" s="42">
        <v>13</v>
      </c>
      <c r="H49" s="42">
        <v>0</v>
      </c>
      <c r="I49" s="42">
        <v>17</v>
      </c>
      <c r="J49" s="42">
        <v>5</v>
      </c>
      <c r="K49" s="42">
        <v>0</v>
      </c>
      <c r="L49" s="42">
        <v>13</v>
      </c>
      <c r="M49" s="42">
        <v>9</v>
      </c>
      <c r="N49" s="42">
        <v>0</v>
      </c>
      <c r="O49" s="42">
        <v>16</v>
      </c>
      <c r="P49" s="42">
        <v>6</v>
      </c>
      <c r="Q49" s="42">
        <v>0</v>
      </c>
      <c r="R49" s="42">
        <v>6</v>
      </c>
      <c r="S49" s="42">
        <v>13</v>
      </c>
      <c r="T49" s="42">
        <v>3</v>
      </c>
      <c r="U49" s="42">
        <v>16</v>
      </c>
      <c r="V49" s="42">
        <v>6</v>
      </c>
      <c r="W49" s="42">
        <v>0</v>
      </c>
      <c r="X49" s="42">
        <v>15</v>
      </c>
      <c r="Y49" s="42">
        <v>7</v>
      </c>
      <c r="Z49" s="42">
        <v>0</v>
      </c>
      <c r="AA49" s="42">
        <v>15</v>
      </c>
      <c r="AB49" s="42">
        <v>7</v>
      </c>
      <c r="AC49" s="42">
        <v>0</v>
      </c>
      <c r="AD49" s="42">
        <v>15</v>
      </c>
      <c r="AE49" s="42">
        <v>7</v>
      </c>
      <c r="AF49" s="42">
        <v>0</v>
      </c>
      <c r="AG49" s="42">
        <v>14</v>
      </c>
      <c r="AH49" s="42">
        <v>8</v>
      </c>
      <c r="AI49" s="42">
        <v>0</v>
      </c>
      <c r="AJ49" s="42">
        <v>11</v>
      </c>
      <c r="AK49" s="42">
        <v>11</v>
      </c>
      <c r="AL49" s="42">
        <v>0</v>
      </c>
      <c r="AM49" s="42">
        <v>18</v>
      </c>
      <c r="AN49" s="42">
        <v>4</v>
      </c>
      <c r="AO49" s="42">
        <v>0</v>
      </c>
    </row>
    <row r="50" spans="2:41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</row>
    <row r="51" spans="2:41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2:41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>
      <c r="B56" s="90" t="s">
        <v>13</v>
      </c>
      <c r="C56" s="91"/>
      <c r="D56" s="92"/>
      <c r="E56" s="45">
        <f>SUM(E49:E55)</f>
        <v>22</v>
      </c>
      <c r="F56" s="45">
        <f t="shared" ref="F56:AO56" si="2">SUM(F49:F55)</f>
        <v>9</v>
      </c>
      <c r="G56" s="45">
        <f t="shared" si="2"/>
        <v>13</v>
      </c>
      <c r="H56" s="45">
        <f t="shared" si="2"/>
        <v>0</v>
      </c>
      <c r="I56" s="45">
        <f t="shared" si="2"/>
        <v>17</v>
      </c>
      <c r="J56" s="45">
        <f t="shared" si="2"/>
        <v>5</v>
      </c>
      <c r="K56" s="45">
        <f t="shared" si="2"/>
        <v>0</v>
      </c>
      <c r="L56" s="45">
        <f t="shared" si="2"/>
        <v>13</v>
      </c>
      <c r="M56" s="45">
        <f t="shared" si="2"/>
        <v>9</v>
      </c>
      <c r="N56" s="45">
        <f t="shared" si="2"/>
        <v>0</v>
      </c>
      <c r="O56" s="45">
        <f t="shared" si="2"/>
        <v>16</v>
      </c>
      <c r="P56" s="45">
        <f t="shared" si="2"/>
        <v>6</v>
      </c>
      <c r="Q56" s="45">
        <f t="shared" si="2"/>
        <v>0</v>
      </c>
      <c r="R56" s="45">
        <f t="shared" si="2"/>
        <v>6</v>
      </c>
      <c r="S56" s="45">
        <f t="shared" si="2"/>
        <v>13</v>
      </c>
      <c r="T56" s="45">
        <f t="shared" si="2"/>
        <v>3</v>
      </c>
      <c r="U56" s="45">
        <f t="shared" si="2"/>
        <v>16</v>
      </c>
      <c r="V56" s="45">
        <f t="shared" si="2"/>
        <v>6</v>
      </c>
      <c r="W56" s="45">
        <f t="shared" si="2"/>
        <v>0</v>
      </c>
      <c r="X56" s="45">
        <f t="shared" si="2"/>
        <v>15</v>
      </c>
      <c r="Y56" s="45">
        <f t="shared" si="2"/>
        <v>7</v>
      </c>
      <c r="Z56" s="45">
        <f t="shared" si="2"/>
        <v>0</v>
      </c>
      <c r="AA56" s="45">
        <f t="shared" si="2"/>
        <v>15</v>
      </c>
      <c r="AB56" s="45">
        <f t="shared" si="2"/>
        <v>7</v>
      </c>
      <c r="AC56" s="45">
        <f t="shared" si="2"/>
        <v>0</v>
      </c>
      <c r="AD56" s="45">
        <f t="shared" si="2"/>
        <v>15</v>
      </c>
      <c r="AE56" s="45">
        <f t="shared" si="2"/>
        <v>7</v>
      </c>
      <c r="AF56" s="45">
        <f t="shared" si="2"/>
        <v>0</v>
      </c>
      <c r="AG56" s="45">
        <f t="shared" si="2"/>
        <v>14</v>
      </c>
      <c r="AH56" s="45">
        <f t="shared" si="2"/>
        <v>8</v>
      </c>
      <c r="AI56" s="45">
        <f t="shared" si="2"/>
        <v>0</v>
      </c>
      <c r="AJ56" s="45">
        <f t="shared" si="2"/>
        <v>11</v>
      </c>
      <c r="AK56" s="45">
        <f t="shared" si="2"/>
        <v>11</v>
      </c>
      <c r="AL56" s="45">
        <f t="shared" si="2"/>
        <v>0</v>
      </c>
      <c r="AM56" s="45">
        <f t="shared" si="2"/>
        <v>18</v>
      </c>
      <c r="AN56" s="45">
        <f t="shared" si="2"/>
        <v>4</v>
      </c>
      <c r="AO56" s="45">
        <f t="shared" si="2"/>
        <v>0</v>
      </c>
    </row>
    <row r="57" spans="2:41" ht="15.75">
      <c r="B57" s="90" t="s">
        <v>14</v>
      </c>
      <c r="C57" s="91"/>
      <c r="D57" s="91"/>
      <c r="E57" s="6">
        <f>E56*100/E56</f>
        <v>100</v>
      </c>
      <c r="F57" s="26">
        <f>F56*100/E56</f>
        <v>40.909090909090907</v>
      </c>
      <c r="G57" s="25">
        <f>G56*100/E56</f>
        <v>59.090909090909093</v>
      </c>
      <c r="H57" s="25">
        <f>H56*100/E56</f>
        <v>0</v>
      </c>
      <c r="I57" s="25">
        <f>I56*100/E56</f>
        <v>77.272727272727266</v>
      </c>
      <c r="J57" s="25">
        <f>J56*100/E56</f>
        <v>22.727272727272727</v>
      </c>
      <c r="K57" s="25">
        <f>K56*100/E56</f>
        <v>0</v>
      </c>
      <c r="L57" s="25">
        <f>L56*100/E56</f>
        <v>59.090909090909093</v>
      </c>
      <c r="M57" s="25">
        <f>M56*100/E56</f>
        <v>40.909090909090907</v>
      </c>
      <c r="N57" s="25">
        <f>N56*100/E56</f>
        <v>0</v>
      </c>
      <c r="O57" s="25">
        <f>O56*100/E56</f>
        <v>72.727272727272734</v>
      </c>
      <c r="P57" s="25">
        <f>P56*100/E56</f>
        <v>27.272727272727273</v>
      </c>
      <c r="Q57" s="25">
        <f>Q56*100/E56</f>
        <v>0</v>
      </c>
      <c r="R57" s="25">
        <f>R56*100/E56</f>
        <v>27.272727272727273</v>
      </c>
      <c r="S57" s="25">
        <f>S56*100/E56</f>
        <v>59.090909090909093</v>
      </c>
      <c r="T57" s="25">
        <f>T56*100/E56</f>
        <v>13.636363636363637</v>
      </c>
      <c r="U57" s="25">
        <f>U56*100/E56</f>
        <v>72.727272727272734</v>
      </c>
      <c r="V57" s="25">
        <f>V56*100/E56</f>
        <v>27.272727272727273</v>
      </c>
      <c r="W57" s="25">
        <f>W56*100/E56</f>
        <v>0</v>
      </c>
      <c r="X57" s="25">
        <f>X56*100/E56</f>
        <v>68.181818181818187</v>
      </c>
      <c r="Y57" s="25">
        <f>Y56*100/E56</f>
        <v>31.818181818181817</v>
      </c>
      <c r="Z57" s="25">
        <f>Z56*100/E56</f>
        <v>0</v>
      </c>
      <c r="AA57" s="25">
        <f>AA56*100/E56</f>
        <v>68.181818181818187</v>
      </c>
      <c r="AB57" s="25">
        <f>AB56*100/E56</f>
        <v>31.818181818181817</v>
      </c>
      <c r="AC57" s="25">
        <f>AC56*100/E56</f>
        <v>0</v>
      </c>
      <c r="AD57" s="25">
        <f>AD56*100/E56</f>
        <v>68.181818181818187</v>
      </c>
      <c r="AE57" s="25">
        <f>AE56*100/E56</f>
        <v>31.818181818181817</v>
      </c>
      <c r="AF57" s="25">
        <f>AF56*100/E56</f>
        <v>0</v>
      </c>
      <c r="AG57" s="25">
        <f>AG56*100/E56</f>
        <v>63.636363636363633</v>
      </c>
      <c r="AH57" s="25">
        <f>AH56*100/E56</f>
        <v>36.363636363636367</v>
      </c>
      <c r="AI57" s="25">
        <f>AI56*100/E56</f>
        <v>0</v>
      </c>
      <c r="AJ57" s="25">
        <f>AJ56*100/E56</f>
        <v>50</v>
      </c>
      <c r="AK57" s="25">
        <f>AK56*100/E56</f>
        <v>50</v>
      </c>
      <c r="AL57" s="25">
        <f>AL56*100/E56</f>
        <v>0</v>
      </c>
      <c r="AM57" s="25">
        <f>AM56*100/E56</f>
        <v>81.818181818181813</v>
      </c>
      <c r="AN57" s="25">
        <f>AN56*100/E56</f>
        <v>18.181818181818183</v>
      </c>
      <c r="AO57" s="25">
        <f>AO56*100/E56</f>
        <v>0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  <mergeCell ref="B17:D17"/>
    <mergeCell ref="B16:D16"/>
    <mergeCell ref="B6:B8"/>
    <mergeCell ref="C6:C8"/>
    <mergeCell ref="D6:D8"/>
    <mergeCell ref="O7:Q7"/>
    <mergeCell ref="R7:T7"/>
    <mergeCell ref="I6:T6"/>
    <mergeCell ref="U7:U8"/>
    <mergeCell ref="V7:V8"/>
    <mergeCell ref="W7:W8"/>
    <mergeCell ref="AM7:AM8"/>
    <mergeCell ref="AN7:AN8"/>
    <mergeCell ref="X6:AL6"/>
    <mergeCell ref="X7:Z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E26:E28"/>
    <mergeCell ref="B36:D36"/>
    <mergeCell ref="B37:D37"/>
    <mergeCell ref="B26:B28"/>
    <mergeCell ref="C26:C28"/>
    <mergeCell ref="D26:D28"/>
    <mergeCell ref="AM26:AO26"/>
    <mergeCell ref="F27:F28"/>
    <mergeCell ref="G27:G28"/>
    <mergeCell ref="AD27:AF27"/>
    <mergeCell ref="AG27:AI27"/>
    <mergeCell ref="F26:H26"/>
    <mergeCell ref="I26:T26"/>
    <mergeCell ref="U26:W26"/>
    <mergeCell ref="X26:AL26"/>
    <mergeCell ref="AJ27:AL2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E46:E48"/>
    <mergeCell ref="B56:D56"/>
    <mergeCell ref="B57:D57"/>
    <mergeCell ref="B46:B48"/>
    <mergeCell ref="C46:C48"/>
    <mergeCell ref="D46:D48"/>
    <mergeCell ref="AM46:AO46"/>
    <mergeCell ref="F47:F48"/>
    <mergeCell ref="G47:G48"/>
    <mergeCell ref="AD47:AF47"/>
    <mergeCell ref="AG47:AI47"/>
    <mergeCell ref="F46:H46"/>
    <mergeCell ref="I46:T46"/>
    <mergeCell ref="U46:W46"/>
    <mergeCell ref="X46:AL46"/>
    <mergeCell ref="AJ47:AL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Y48"/>
  <sheetViews>
    <sheetView zoomScale="70" zoomScaleNormal="70" workbookViewId="0">
      <selection activeCell="D45" sqref="D45"/>
    </sheetView>
  </sheetViews>
  <sheetFormatPr defaultRowHeight="15"/>
  <cols>
    <col min="2" max="2" width="6.42578125" customWidth="1"/>
    <col min="3" max="3" width="35.7109375" customWidth="1"/>
    <col min="4" max="25" width="10.7109375" customWidth="1"/>
  </cols>
  <sheetData>
    <row r="1" spans="2:25">
      <c r="X1" s="99" t="s">
        <v>24</v>
      </c>
      <c r="Y1" s="99"/>
    </row>
    <row r="2" spans="2:25" ht="15.75">
      <c r="B2" s="1"/>
      <c r="C2" s="100" t="s">
        <v>1</v>
      </c>
      <c r="D2" s="100"/>
      <c r="E2" s="100"/>
      <c r="F2" s="100"/>
      <c r="G2" s="100"/>
      <c r="H2" s="1"/>
      <c r="I2" s="1"/>
      <c r="J2" s="1"/>
      <c r="K2" s="19" t="s">
        <v>39</v>
      </c>
      <c r="L2" s="19"/>
      <c r="M2" s="16" t="str">
        <f>'младшая группа'!Q2</f>
        <v>КГКП "Ясли-сад "Болашақ әлемі"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>
      <c r="C3" s="16" t="s">
        <v>38</v>
      </c>
      <c r="D3" s="16" t="str">
        <f>'младшая группа'!D3</f>
        <v>Малыхина Е.В.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Абайский район  г.Абай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русский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>
      <c r="B6" s="101" t="s">
        <v>0</v>
      </c>
      <c r="C6" s="98" t="s">
        <v>15</v>
      </c>
      <c r="D6" s="98" t="s">
        <v>12</v>
      </c>
      <c r="E6" s="101" t="s">
        <v>4</v>
      </c>
      <c r="F6" s="101"/>
      <c r="G6" s="101"/>
      <c r="H6" s="98" t="s">
        <v>9</v>
      </c>
      <c r="I6" s="98"/>
      <c r="J6" s="98"/>
      <c r="K6" s="98" t="s">
        <v>10</v>
      </c>
      <c r="L6" s="98"/>
      <c r="M6" s="98"/>
      <c r="N6" s="98" t="s">
        <v>11</v>
      </c>
      <c r="O6" s="98"/>
      <c r="P6" s="98"/>
      <c r="Q6" s="98" t="s">
        <v>8</v>
      </c>
      <c r="R6" s="98"/>
      <c r="S6" s="98"/>
      <c r="T6" s="106" t="s">
        <v>31</v>
      </c>
      <c r="U6" s="107"/>
      <c r="V6" s="107"/>
      <c r="W6" s="107"/>
      <c r="X6" s="107"/>
      <c r="Y6" s="108"/>
    </row>
    <row r="7" spans="2:25" ht="68.25" customHeight="1">
      <c r="B7" s="101"/>
      <c r="C7" s="98"/>
      <c r="D7" s="98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>
      <c r="B9" s="17">
        <v>2</v>
      </c>
      <c r="C9" s="3" t="s">
        <v>17</v>
      </c>
      <c r="D9" s="43">
        <f>'младшая группа'!E16</f>
        <v>0</v>
      </c>
      <c r="E9" s="42">
        <f>'младшая группа'!F16</f>
        <v>0</v>
      </c>
      <c r="F9" s="42">
        <f>'младшая группа'!G16</f>
        <v>0</v>
      </c>
      <c r="G9" s="42">
        <f>'младшая группа'!H16</f>
        <v>0</v>
      </c>
      <c r="H9" s="42">
        <f>('младшая группа'!I16+'младшая группа'!L16)/2</f>
        <v>0</v>
      </c>
      <c r="I9" s="42">
        <f>('младшая группа'!J16+'младшая группа'!M16)/2</f>
        <v>0</v>
      </c>
      <c r="J9" s="42">
        <f>('младшая группа'!K16+'младшая группа'!N16)/2</f>
        <v>0</v>
      </c>
      <c r="K9" s="42">
        <f>'младшая группа'!O16</f>
        <v>0</v>
      </c>
      <c r="L9" s="42">
        <f>'младшая группа'!P16</f>
        <v>0</v>
      </c>
      <c r="M9" s="42">
        <f>'младшая группа'!Q16</f>
        <v>0</v>
      </c>
      <c r="N9" s="42">
        <f>('младшая группа'!U16+'младшая группа'!AD16)/2</f>
        <v>0</v>
      </c>
      <c r="O9" s="42">
        <f>('младшая группа'!V16+'младшая группа'!AE16)/2</f>
        <v>0</v>
      </c>
      <c r="P9" s="42">
        <f>('младшая группа'!W16+'младшая группа'!AF16)/2</f>
        <v>0</v>
      </c>
      <c r="Q9" s="42">
        <f>'младшая группа'!AG16</f>
        <v>0</v>
      </c>
      <c r="R9" s="42">
        <f>'младшая группа'!AH16</f>
        <v>0</v>
      </c>
      <c r="S9" s="42">
        <f>'младшая группа'!AI16</f>
        <v>0</v>
      </c>
      <c r="T9" s="8">
        <f t="shared" ref="T9:T12" si="0">(E9+H9+K9+N9+Q9)/5</f>
        <v>0</v>
      </c>
      <c r="U9" s="27" t="e">
        <f t="shared" ref="U9:U13" si="1">T9*100/D9</f>
        <v>#DIV/0!</v>
      </c>
      <c r="V9" s="8">
        <f t="shared" ref="V9:V13" si="2">(F9+I9+L9+O9+R9)/5</f>
        <v>0</v>
      </c>
      <c r="W9" s="27" t="e">
        <f t="shared" ref="W9:W13" si="3">V9*100/D9</f>
        <v>#DIV/0!</v>
      </c>
      <c r="X9" s="8">
        <f t="shared" ref="X9:X13" si="4">(G9+J9+M9+P9+S9)/5</f>
        <v>0</v>
      </c>
      <c r="Y9" s="27" t="e">
        <f t="shared" ref="Y9:Y13" si="5">X9*100/D9</f>
        <v>#DIV/0!</v>
      </c>
    </row>
    <row r="10" spans="2:25" ht="15.75">
      <c r="B10" s="17">
        <v>3</v>
      </c>
      <c r="C10" s="3" t="s">
        <v>18</v>
      </c>
      <c r="D10" s="43">
        <f>'средняя группа'!E16</f>
        <v>25</v>
      </c>
      <c r="E10" s="42">
        <f>'средняя группа'!F16</f>
        <v>1</v>
      </c>
      <c r="F10" s="42">
        <f>'средняя группа'!G16</f>
        <v>13</v>
      </c>
      <c r="G10" s="42">
        <f>'средняя группа'!H16</f>
        <v>11</v>
      </c>
      <c r="H10" s="42">
        <f>('средняя группа'!I16+'средняя группа'!L16)/2</f>
        <v>1.5</v>
      </c>
      <c r="I10" s="42">
        <f>('средняя группа'!J16+'средняя группа'!M16)/2</f>
        <v>14</v>
      </c>
      <c r="J10" s="42">
        <f>('средняя группа'!K16+'средняя группа'!N16)/2</f>
        <v>10</v>
      </c>
      <c r="K10" s="42">
        <f>'средняя группа'!R16</f>
        <v>1</v>
      </c>
      <c r="L10" s="42">
        <f>'средняя группа'!S16</f>
        <v>14</v>
      </c>
      <c r="M10" s="42">
        <f>'средняя группа'!T16</f>
        <v>10</v>
      </c>
      <c r="N10" s="42">
        <f>('средняя группа'!U16+'средняя группа'!X16+'средняя группа'!AA16+'средняя группа'!AD16+'средняя группа'!AG16)/5</f>
        <v>1.4</v>
      </c>
      <c r="O10" s="42">
        <f>('средняя группа'!V16+'средняя группа'!Y16+'средняя группа'!AB16+'средняя группа'!AE16+'средняя группа'!AH16)/5</f>
        <v>14.4</v>
      </c>
      <c r="P10" s="42">
        <f>('средняя группа'!W16+'средняя группа'!Z16+'средняя группа'!AC16+'средняя группа'!AF16+'средняя группа'!AI16)/5</f>
        <v>9.1999999999999993</v>
      </c>
      <c r="Q10" s="42">
        <f>'средняя группа'!AJ16</f>
        <v>0</v>
      </c>
      <c r="R10" s="42">
        <f>'средняя группа'!AK16</f>
        <v>11</v>
      </c>
      <c r="S10" s="42">
        <f>'средняя группа'!AL16</f>
        <v>14</v>
      </c>
      <c r="T10" s="8">
        <f t="shared" si="0"/>
        <v>0.98000000000000009</v>
      </c>
      <c r="U10" s="27">
        <f t="shared" si="1"/>
        <v>3.9200000000000004</v>
      </c>
      <c r="V10" s="8">
        <f t="shared" si="2"/>
        <v>13.280000000000001</v>
      </c>
      <c r="W10" s="27">
        <f t="shared" si="3"/>
        <v>53.12</v>
      </c>
      <c r="X10" s="8">
        <f t="shared" si="4"/>
        <v>10.84</v>
      </c>
      <c r="Y10" s="27">
        <f t="shared" si="5"/>
        <v>43.36</v>
      </c>
    </row>
    <row r="11" spans="2:25" ht="15.75">
      <c r="B11" s="17">
        <v>4</v>
      </c>
      <c r="C11" s="3" t="s">
        <v>19</v>
      </c>
      <c r="D11" s="43">
        <f>'старшая группа'!E16</f>
        <v>25</v>
      </c>
      <c r="E11" s="42">
        <f>'старшая группа'!F16</f>
        <v>5</v>
      </c>
      <c r="F11" s="42">
        <f>'старшая группа'!G16</f>
        <v>13</v>
      </c>
      <c r="G11" s="42">
        <f>'старшая группа'!H16</f>
        <v>7</v>
      </c>
      <c r="H11" s="42">
        <f>('старшая группа'!I16+'старшая группа'!L16+'старшая группа'!O16)/3</f>
        <v>3.6666666666666665</v>
      </c>
      <c r="I11" s="42">
        <f>('старшая группа'!J16+'старшая группа'!M16+'старшая группа'!P16)/3</f>
        <v>13.333333333333334</v>
      </c>
      <c r="J11" s="42">
        <v>8</v>
      </c>
      <c r="K11" s="42">
        <v>6</v>
      </c>
      <c r="L11" s="42">
        <v>13</v>
      </c>
      <c r="M11" s="42">
        <f>'старшая группа'!T16</f>
        <v>6</v>
      </c>
      <c r="N11" s="42">
        <f>('старшая группа'!U16+'старшая группа'!X16+'старшая группа'!AA16+'старшая группа'!AD16+'старшая группа'!AG16)/5</f>
        <v>7</v>
      </c>
      <c r="O11" s="42">
        <f>('старшая группа'!V16+'старшая группа'!Y16+'старшая группа'!AB16+'старшая группа'!AE16+'старшая группа'!AH16)/5</f>
        <v>14</v>
      </c>
      <c r="P11" s="42">
        <f>('старшая группа'!W16+'старшая группа'!Z16+'старшая группа'!AC16+'старшая группа'!AF16+'старшая группа'!AI16)/5</f>
        <v>4</v>
      </c>
      <c r="Q11" s="42">
        <f>'старшая группа'!AJ16</f>
        <v>2</v>
      </c>
      <c r="R11" s="42">
        <f>'старшая группа'!AK16</f>
        <v>17</v>
      </c>
      <c r="S11" s="42">
        <f>'старшая группа'!AL16</f>
        <v>6</v>
      </c>
      <c r="T11" s="8">
        <f t="shared" si="0"/>
        <v>4.7333333333333325</v>
      </c>
      <c r="U11" s="27">
        <f t="shared" si="1"/>
        <v>18.93333333333333</v>
      </c>
      <c r="V11" s="8">
        <f t="shared" si="2"/>
        <v>14.066666666666668</v>
      </c>
      <c r="W11" s="27">
        <f t="shared" si="3"/>
        <v>56.266666666666673</v>
      </c>
      <c r="X11" s="8">
        <f t="shared" si="4"/>
        <v>6.2</v>
      </c>
      <c r="Y11" s="27">
        <f t="shared" si="5"/>
        <v>24.8</v>
      </c>
    </row>
    <row r="12" spans="2:25" ht="18" customHeight="1">
      <c r="B12" s="17">
        <v>5</v>
      </c>
      <c r="C12" s="3" t="s">
        <v>32</v>
      </c>
      <c r="D12" s="43">
        <f>'предшкольная группа'!E16</f>
        <v>23</v>
      </c>
      <c r="E12" s="42">
        <f>'предшкольная группа'!F16</f>
        <v>4</v>
      </c>
      <c r="F12" s="42">
        <f>'предшкольная группа'!G16</f>
        <v>14</v>
      </c>
      <c r="G12" s="42">
        <f>'предшкольная группа'!H16</f>
        <v>5</v>
      </c>
      <c r="H12" s="42">
        <f>('предшкольная группа'!I16+'предшкольная группа'!L16+'предшкольная группа'!R16)/3</f>
        <v>3.6666666666666665</v>
      </c>
      <c r="I12" s="42">
        <f>('предшкольная группа'!J16+'предшкольная группа'!M16+'предшкольная группа'!S16)/3</f>
        <v>13.333333333333334</v>
      </c>
      <c r="J12" s="42">
        <f>('предшкольная группа'!K16+'предшкольная группа'!N16+'предшкольная группа'!T16)/3</f>
        <v>6</v>
      </c>
      <c r="K12" s="42">
        <f>'предшкольная группа'!U16</f>
        <v>4</v>
      </c>
      <c r="L12" s="42">
        <f>'предшкольная группа'!V16</f>
        <v>12</v>
      </c>
      <c r="M12" s="42">
        <f>'предшкольная группа'!W16</f>
        <v>7</v>
      </c>
      <c r="N12" s="42">
        <f>('предшкольная группа'!X16+'предшкольная группа'!AA16+'предшкольная группа'!AD16+'предшкольная группа'!AG16+'предшкольная группа'!AJ16)/5</f>
        <v>3.8</v>
      </c>
      <c r="O12" s="42">
        <f>('предшкольная группа'!Y16+'предшкольная группа'!AB16+'предшкольная группа'!AE16+'предшкольная группа'!AH16+'предшкольная группа'!AK16)/5</f>
        <v>15.8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3.4</v>
      </c>
      <c r="Q12" s="42">
        <f>'предшкольная группа'!AM16</f>
        <v>4</v>
      </c>
      <c r="R12" s="42">
        <f>'предшкольная группа'!AN16</f>
        <v>14</v>
      </c>
      <c r="S12" s="42">
        <f>'предшкольная группа'!AO16</f>
        <v>5</v>
      </c>
      <c r="T12" s="8">
        <f t="shared" si="0"/>
        <v>3.8933333333333331</v>
      </c>
      <c r="U12" s="27">
        <f t="shared" si="1"/>
        <v>16.927536231884059</v>
      </c>
      <c r="V12" s="8">
        <f t="shared" si="2"/>
        <v>13.826666666666668</v>
      </c>
      <c r="W12" s="27">
        <f t="shared" si="3"/>
        <v>60.115942028985508</v>
      </c>
      <c r="X12" s="8">
        <f t="shared" si="4"/>
        <v>5.2799999999999994</v>
      </c>
      <c r="Y12" s="27">
        <f t="shared" si="5"/>
        <v>22.95652173913043</v>
      </c>
    </row>
    <row r="13" spans="2:25" ht="15.75">
      <c r="B13" s="90" t="s">
        <v>13</v>
      </c>
      <c r="C13" s="92"/>
      <c r="D13" s="12">
        <f t="shared" ref="D13" si="6">SUM(D7:D12)</f>
        <v>73</v>
      </c>
      <c r="E13" s="12">
        <f t="shared" ref="E13:S13" si="7">SUM(E8:E12)</f>
        <v>10</v>
      </c>
      <c r="F13" s="12">
        <f t="shared" si="7"/>
        <v>40</v>
      </c>
      <c r="G13" s="12">
        <f t="shared" si="7"/>
        <v>23</v>
      </c>
      <c r="H13" s="12">
        <f t="shared" si="7"/>
        <v>8.8333333333333321</v>
      </c>
      <c r="I13" s="12">
        <f t="shared" si="7"/>
        <v>40.666666666666671</v>
      </c>
      <c r="J13" s="12">
        <f t="shared" si="7"/>
        <v>24</v>
      </c>
      <c r="K13" s="12">
        <f t="shared" si="7"/>
        <v>11</v>
      </c>
      <c r="L13" s="12">
        <f t="shared" si="7"/>
        <v>39</v>
      </c>
      <c r="M13" s="12">
        <f t="shared" si="7"/>
        <v>23</v>
      </c>
      <c r="N13" s="12">
        <f t="shared" si="7"/>
        <v>12.2</v>
      </c>
      <c r="O13" s="12">
        <f t="shared" si="7"/>
        <v>44.2</v>
      </c>
      <c r="P13" s="12">
        <f t="shared" si="7"/>
        <v>16.599999999999998</v>
      </c>
      <c r="Q13" s="12">
        <f t="shared" si="7"/>
        <v>6</v>
      </c>
      <c r="R13" s="12">
        <f t="shared" si="7"/>
        <v>42</v>
      </c>
      <c r="S13" s="12">
        <f t="shared" si="7"/>
        <v>25</v>
      </c>
      <c r="T13" s="33">
        <f>(E13+H13+K13+N13+Q13)/5</f>
        <v>9.6066666666666656</v>
      </c>
      <c r="U13" s="34">
        <f t="shared" si="1"/>
        <v>13.159817351598171</v>
      </c>
      <c r="V13" s="33">
        <f t="shared" si="2"/>
        <v>41.173333333333332</v>
      </c>
      <c r="W13" s="34">
        <f t="shared" si="3"/>
        <v>56.401826484018258</v>
      </c>
      <c r="X13" s="33">
        <f t="shared" si="4"/>
        <v>22.32</v>
      </c>
      <c r="Y13" s="34">
        <f t="shared" si="5"/>
        <v>30.575342465753426</v>
      </c>
    </row>
    <row r="14" spans="2:25" ht="15.75">
      <c r="B14" s="90" t="s">
        <v>14</v>
      </c>
      <c r="C14" s="92"/>
      <c r="D14" s="13">
        <f>D13*100/D13</f>
        <v>100</v>
      </c>
      <c r="E14" s="28">
        <f>E13*100/D13</f>
        <v>13.698630136986301</v>
      </c>
      <c r="F14" s="29">
        <f>F13*100/D13</f>
        <v>54.794520547945204</v>
      </c>
      <c r="G14" s="29">
        <f>G13*100/D13</f>
        <v>31.506849315068493</v>
      </c>
      <c r="H14" s="29">
        <f>H13*100/D13</f>
        <v>12.100456621004565</v>
      </c>
      <c r="I14" s="29">
        <f>I13*100/D13</f>
        <v>55.707762557077629</v>
      </c>
      <c r="J14" s="29">
        <f>J13*100/D13</f>
        <v>32.876712328767127</v>
      </c>
      <c r="K14" s="29">
        <f>K13*100/D13</f>
        <v>15.068493150684931</v>
      </c>
      <c r="L14" s="29">
        <f>L13*100/D13</f>
        <v>53.424657534246577</v>
      </c>
      <c r="M14" s="29">
        <f>M13*100/D13</f>
        <v>31.506849315068493</v>
      </c>
      <c r="N14" s="29">
        <f>N13*100/D13</f>
        <v>16.712328767123289</v>
      </c>
      <c r="O14" s="29">
        <f>O13*100/D13</f>
        <v>60.547945205479451</v>
      </c>
      <c r="P14" s="29">
        <f>P13*100/D13</f>
        <v>22.739726027397257</v>
      </c>
      <c r="Q14" s="29">
        <f>Q13*100/D13</f>
        <v>8.2191780821917817</v>
      </c>
      <c r="R14" s="29">
        <f>R13*100/D13</f>
        <v>57.534246575342465</v>
      </c>
      <c r="S14" s="29">
        <f>S13*100/D13</f>
        <v>34.246575342465754</v>
      </c>
      <c r="T14" s="12"/>
      <c r="U14" s="4"/>
      <c r="V14" s="12"/>
      <c r="W14" s="4"/>
      <c r="X14" s="12"/>
      <c r="Y14" s="32"/>
    </row>
    <row r="15" spans="2:25" ht="15.7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>
      <c r="X18" s="99" t="s">
        <v>24</v>
      </c>
      <c r="Y18" s="99"/>
    </row>
    <row r="19" spans="2:25" ht="15.75">
      <c r="B19" s="1"/>
      <c r="C19" s="100" t="s">
        <v>1</v>
      </c>
      <c r="D19" s="100"/>
      <c r="E19" s="100"/>
      <c r="F19" s="100"/>
      <c r="G19" s="100"/>
      <c r="H19" s="1"/>
      <c r="I19" s="1"/>
      <c r="J19" s="1"/>
      <c r="K19" s="19" t="s">
        <v>39</v>
      </c>
      <c r="L19" s="19"/>
      <c r="M19" s="16" t="str">
        <f>'младшая группа'!Q2</f>
        <v>КГКП "Ясли-сад "Болашақ әлемі"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>
      <c r="C20" s="16" t="s">
        <v>38</v>
      </c>
      <c r="D20" s="16" t="str">
        <f>'группа раннего возраста'!D3</f>
        <v>Малыхина Е.В.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Абайский район  г.Абай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**********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>
      <c r="B23" s="101" t="s">
        <v>0</v>
      </c>
      <c r="C23" s="98" t="s">
        <v>15</v>
      </c>
      <c r="D23" s="98" t="s">
        <v>12</v>
      </c>
      <c r="E23" s="101" t="s">
        <v>4</v>
      </c>
      <c r="F23" s="101"/>
      <c r="G23" s="101"/>
      <c r="H23" s="98" t="s">
        <v>9</v>
      </c>
      <c r="I23" s="98"/>
      <c r="J23" s="98"/>
      <c r="K23" s="98" t="s">
        <v>10</v>
      </c>
      <c r="L23" s="98"/>
      <c r="M23" s="98"/>
      <c r="N23" s="98" t="s">
        <v>11</v>
      </c>
      <c r="O23" s="98"/>
      <c r="P23" s="98"/>
      <c r="Q23" s="98" t="s">
        <v>8</v>
      </c>
      <c r="R23" s="98"/>
      <c r="S23" s="98"/>
      <c r="T23" s="106" t="s">
        <v>31</v>
      </c>
      <c r="U23" s="107"/>
      <c r="V23" s="107"/>
      <c r="W23" s="107"/>
      <c r="X23" s="107"/>
      <c r="Y23" s="108"/>
    </row>
    <row r="24" spans="2:25" ht="63">
      <c r="B24" s="101"/>
      <c r="C24" s="98"/>
      <c r="D24" s="98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>
      <c r="B26" s="17">
        <v>2</v>
      </c>
      <c r="C26" s="3" t="s">
        <v>17</v>
      </c>
      <c r="D26" s="43">
        <f>'младшая группа'!E36</f>
        <v>0</v>
      </c>
      <c r="E26" s="42">
        <f>'младшая группа'!F36</f>
        <v>0</v>
      </c>
      <c r="F26" s="42">
        <f>'младшая группа'!G36</f>
        <v>0</v>
      </c>
      <c r="G26" s="42">
        <f>'младшая группа'!H36</f>
        <v>0</v>
      </c>
      <c r="H26" s="42">
        <f>('младшая группа'!I36+'младшая группа'!L36)/2</f>
        <v>0</v>
      </c>
      <c r="I26" s="42">
        <f>('младшая группа'!J36+'младшая группа'!M36)/2</f>
        <v>0</v>
      </c>
      <c r="J26" s="42">
        <f>('младшая группа'!K36+'младшая группа'!N36)/2</f>
        <v>0</v>
      </c>
      <c r="K26" s="42">
        <f>'младшая группа'!O36</f>
        <v>0</v>
      </c>
      <c r="L26" s="42">
        <f>'младшая группа'!P36</f>
        <v>0</v>
      </c>
      <c r="M26" s="42">
        <f>'младшая группа'!Q36</f>
        <v>0</v>
      </c>
      <c r="N26" s="42">
        <f>('младшая группа'!R36+'младшая группа'!U36+'младшая группа'!X36+'младшая группа'!AA36+'младшая группа'!AD36)/5</f>
        <v>0</v>
      </c>
      <c r="O26" s="42">
        <f>('младшая группа'!S36+'младшая группа'!V36+'младшая группа'!Y36+'младшая группа'!AB36+'младшая группа'!AE36)/5</f>
        <v>0</v>
      </c>
      <c r="P26" s="42">
        <f>('младшая группа'!T36+'младшая группа'!W36+'младшая группа'!Z36+'младшая группа'!AC36+'младшая группа'!AF36)/5</f>
        <v>0</v>
      </c>
      <c r="Q26" s="42">
        <f>'младшая группа'!AG36</f>
        <v>0</v>
      </c>
      <c r="R26" s="42">
        <f>'младшая группа'!AH36</f>
        <v>0</v>
      </c>
      <c r="S26" s="42">
        <f>'младшая группа'!AI36</f>
        <v>0</v>
      </c>
      <c r="T26" s="17">
        <f t="shared" si="8"/>
        <v>0</v>
      </c>
      <c r="U26" s="27" t="e">
        <f t="shared" si="9"/>
        <v>#DIV/0!</v>
      </c>
      <c r="V26" s="31">
        <f t="shared" si="10"/>
        <v>0</v>
      </c>
      <c r="W26" s="27" t="e">
        <f t="shared" si="11"/>
        <v>#DIV/0!</v>
      </c>
      <c r="X26" s="31">
        <f t="shared" si="12"/>
        <v>0</v>
      </c>
      <c r="Y26" s="27" t="e">
        <f t="shared" si="13"/>
        <v>#DIV/0!</v>
      </c>
    </row>
    <row r="27" spans="2:25" ht="15.75">
      <c r="B27" s="17">
        <v>3</v>
      </c>
      <c r="C27" s="3" t="s">
        <v>18</v>
      </c>
      <c r="D27" s="43">
        <f>'средняя группа'!E36</f>
        <v>25</v>
      </c>
      <c r="E27" s="42">
        <f>'средняя группа'!F36</f>
        <v>4</v>
      </c>
      <c r="F27" s="42">
        <f>'средняя группа'!G36</f>
        <v>16</v>
      </c>
      <c r="G27" s="42">
        <f>'средняя группа'!H36</f>
        <v>5</v>
      </c>
      <c r="H27" s="42">
        <f>('средняя группа'!I36+'средняя группа'!L36+'средняя группа'!O36)/3</f>
        <v>4</v>
      </c>
      <c r="I27" s="42">
        <f>('средняя группа'!J36+'средняя группа'!M36+'средняя группа'!P36)/3</f>
        <v>12.666666666666666</v>
      </c>
      <c r="J27" s="42">
        <f>('средняя группа'!K36+'средняя группа'!N36+'средняя группа'!Q36)/3</f>
        <v>8.3333333333333339</v>
      </c>
      <c r="K27" s="42">
        <f>'средняя группа'!R36</f>
        <v>3</v>
      </c>
      <c r="L27" s="42">
        <f>'средняя группа'!S36</f>
        <v>14</v>
      </c>
      <c r="M27" s="42">
        <f>'средняя группа'!T36</f>
        <v>8</v>
      </c>
      <c r="N27" s="42">
        <f>('средняя группа'!U36+'средняя группа'!X36+'средняя группа'!AA36+'средняя группа'!AD36+'средняя группа'!AG36)/5</f>
        <v>6.2</v>
      </c>
      <c r="O27" s="42">
        <f>('средняя группа'!V36+'средняя группа'!Y36+'средняя группа'!AB36+'средняя группа'!AE36+'средняя группа'!AH36)/5</f>
        <v>13.2</v>
      </c>
      <c r="P27" s="42">
        <f>('средняя группа'!W36+'средняя группа'!Z36+'средняя группа'!AC36+'средняя группа'!AF36+'средняя группа'!AI36)/5</f>
        <v>5.6</v>
      </c>
      <c r="Q27" s="42">
        <f>'средняя группа'!AJ36</f>
        <v>4</v>
      </c>
      <c r="R27" s="42">
        <f>'средняя группа'!AK36</f>
        <v>12</v>
      </c>
      <c r="S27" s="42">
        <f>'средняя группа'!AL36</f>
        <v>9</v>
      </c>
      <c r="T27" s="17">
        <f t="shared" si="8"/>
        <v>4.24</v>
      </c>
      <c r="U27" s="27">
        <f t="shared" si="9"/>
        <v>16.96</v>
      </c>
      <c r="V27" s="31">
        <f t="shared" si="10"/>
        <v>13.573333333333332</v>
      </c>
      <c r="W27" s="27">
        <f t="shared" si="11"/>
        <v>54.293333333333329</v>
      </c>
      <c r="X27" s="31">
        <f t="shared" si="12"/>
        <v>7.1866666666666674</v>
      </c>
      <c r="Y27" s="27">
        <f t="shared" si="13"/>
        <v>28.74666666666667</v>
      </c>
    </row>
    <row r="28" spans="2:25" ht="15.75">
      <c r="B28" s="17">
        <v>4</v>
      </c>
      <c r="C28" s="3" t="s">
        <v>19</v>
      </c>
      <c r="D28" s="43">
        <f>'старшая группа'!E36</f>
        <v>25</v>
      </c>
      <c r="E28" s="42">
        <f>'старшая группа'!F36</f>
        <v>13</v>
      </c>
      <c r="F28" s="42">
        <f>'старшая группа'!G36</f>
        <v>10</v>
      </c>
      <c r="G28" s="42">
        <f>'старшая группа'!H36</f>
        <v>2</v>
      </c>
      <c r="H28" s="42">
        <f>('старшая группа'!I36+'старшая группа'!L36+'старшая группа'!O36)/3</f>
        <v>8</v>
      </c>
      <c r="I28" s="42">
        <f>('старшая группа'!J36+'старшая группа'!M36+'старшая группа'!P36)/3</f>
        <v>11</v>
      </c>
      <c r="J28" s="42">
        <f>('старшая группа'!K36+'старшая группа'!N36+'старшая группа'!Q36)/3</f>
        <v>6</v>
      </c>
      <c r="K28" s="42">
        <f>'старшая группа'!R36</f>
        <v>12</v>
      </c>
      <c r="L28" s="42">
        <f>'старшая группа'!S36</f>
        <v>9</v>
      </c>
      <c r="M28" s="42">
        <f>'старшая группа'!T36</f>
        <v>4</v>
      </c>
      <c r="N28" s="42">
        <f>('старшая группа'!U36+'старшая группа'!X36+'старшая группа'!AA36+'старшая группа'!AD36+'старшая группа'!AG36)/5</f>
        <v>11.8</v>
      </c>
      <c r="O28" s="42">
        <f>('старшая группа'!V36+'старшая группа'!Y36+'старшая группа'!AB36+'старшая группа'!AE36+'старшая группа'!AH36)/5</f>
        <v>11.6</v>
      </c>
      <c r="P28" s="42">
        <f>('старшая группа'!W36+'старшая группа'!Z36+'старшая группа'!AC36+'старшая группа'!AF36+'старшая группа'!AI36)/5</f>
        <v>1.6</v>
      </c>
      <c r="Q28" s="42">
        <f>'старшая группа'!AJ36</f>
        <v>9</v>
      </c>
      <c r="R28" s="42">
        <f>'старшая группа'!AK36</f>
        <v>13</v>
      </c>
      <c r="S28" s="42">
        <f>'старшая группа'!AL36</f>
        <v>3</v>
      </c>
      <c r="T28" s="17">
        <f t="shared" si="8"/>
        <v>10.76</v>
      </c>
      <c r="U28" s="27">
        <f t="shared" si="9"/>
        <v>43.04</v>
      </c>
      <c r="V28" s="31">
        <f t="shared" si="10"/>
        <v>10.92</v>
      </c>
      <c r="W28" s="27">
        <f t="shared" si="11"/>
        <v>43.68</v>
      </c>
      <c r="X28" s="31">
        <f t="shared" si="12"/>
        <v>3.3200000000000003</v>
      </c>
      <c r="Y28" s="27">
        <f t="shared" si="13"/>
        <v>13.28</v>
      </c>
    </row>
    <row r="29" spans="2:25" ht="15.75">
      <c r="B29" s="17">
        <v>5</v>
      </c>
      <c r="C29" s="3" t="s">
        <v>32</v>
      </c>
      <c r="D29" s="43">
        <f>'предшкольная группа'!E36</f>
        <v>21</v>
      </c>
      <c r="E29" s="42">
        <f>'предшкольная группа'!F36</f>
        <v>12</v>
      </c>
      <c r="F29" s="42">
        <f>'предшкольная группа'!G36</f>
        <v>8</v>
      </c>
      <c r="G29" s="42">
        <f>'предшкольная группа'!H36</f>
        <v>1</v>
      </c>
      <c r="H29" s="42">
        <f>('предшкольная группа'!I36+'предшкольная группа'!L36+'предшкольная группа'!O36+'предшкольная группа'!R36)/4</f>
        <v>7.5</v>
      </c>
      <c r="I29" s="42">
        <f>('предшкольная группа'!J36+'предшкольная группа'!M36+'предшкольная группа'!P36+'предшкольная группа'!S36)/4</f>
        <v>10.5</v>
      </c>
      <c r="J29" s="42">
        <f>('предшкольная группа'!K36+'предшкольная группа'!N36+'предшкольная группа'!Q36+'предшкольная группа'!T36)/4</f>
        <v>3</v>
      </c>
      <c r="K29" s="42">
        <v>8</v>
      </c>
      <c r="L29" s="42">
        <v>11</v>
      </c>
      <c r="M29" s="42">
        <f>'предшкольная группа'!W36</f>
        <v>2</v>
      </c>
      <c r="N29" s="42">
        <f>('предшкольная группа'!X36+'предшкольная группа'!AA36+'предшкольная группа'!AD36+'предшкольная группа'!AG36+'предшкольная группа'!AJ36)/5</f>
        <v>5.6</v>
      </c>
      <c r="O29" s="42">
        <f>('предшкольная группа'!Y36+'предшкольная группа'!AB36+'предшкольная группа'!AE36+'предшкольная группа'!AH36+'предшкольная группа'!AK36)/5</f>
        <v>13</v>
      </c>
      <c r="P29" s="42">
        <f>('предшкольная группа'!Z36+'предшкольная группа'!AC36+'предшкольная группа'!AF36+'предшкольная группа'!AI36+'предшкольная группа'!AL36)/5</f>
        <v>2.2000000000000002</v>
      </c>
      <c r="Q29" s="42">
        <f>'предшкольная группа'!AM36</f>
        <v>8</v>
      </c>
      <c r="R29" s="42">
        <f>'предшкольная группа'!AN36</f>
        <v>12</v>
      </c>
      <c r="S29" s="42">
        <f>'предшкольная группа'!AO36</f>
        <v>1</v>
      </c>
      <c r="T29" s="17">
        <f t="shared" si="8"/>
        <v>8.2200000000000006</v>
      </c>
      <c r="U29" s="27">
        <f t="shared" si="9"/>
        <v>39.142857142857146</v>
      </c>
      <c r="V29" s="31">
        <f t="shared" si="10"/>
        <v>10.9</v>
      </c>
      <c r="W29" s="27">
        <f t="shared" si="11"/>
        <v>51.904761904761905</v>
      </c>
      <c r="X29" s="31">
        <f t="shared" si="12"/>
        <v>1.8399999999999999</v>
      </c>
      <c r="Y29" s="27">
        <f t="shared" si="13"/>
        <v>8.7619047619047628</v>
      </c>
    </row>
    <row r="30" spans="2:25" ht="15.75">
      <c r="B30" s="90" t="s">
        <v>13</v>
      </c>
      <c r="C30" s="92"/>
      <c r="D30" s="12">
        <f t="shared" ref="D30" si="14">SUM(D24:D29)</f>
        <v>71</v>
      </c>
      <c r="E30" s="12">
        <f t="shared" ref="E30:S30" si="15">SUM(E25:E29)</f>
        <v>29</v>
      </c>
      <c r="F30" s="12">
        <f t="shared" si="15"/>
        <v>34</v>
      </c>
      <c r="G30" s="12">
        <f t="shared" si="15"/>
        <v>8</v>
      </c>
      <c r="H30" s="12">
        <f t="shared" si="15"/>
        <v>19.5</v>
      </c>
      <c r="I30" s="12">
        <f t="shared" si="15"/>
        <v>34.166666666666664</v>
      </c>
      <c r="J30" s="12">
        <f t="shared" si="15"/>
        <v>17.333333333333336</v>
      </c>
      <c r="K30" s="12">
        <f t="shared" si="15"/>
        <v>23</v>
      </c>
      <c r="L30" s="12">
        <f t="shared" si="15"/>
        <v>34</v>
      </c>
      <c r="M30" s="12">
        <f t="shared" si="15"/>
        <v>14</v>
      </c>
      <c r="N30" s="12">
        <f t="shared" si="15"/>
        <v>23.6</v>
      </c>
      <c r="O30" s="12">
        <f t="shared" si="15"/>
        <v>37.799999999999997</v>
      </c>
      <c r="P30" s="12">
        <f t="shared" si="15"/>
        <v>9.3999999999999986</v>
      </c>
      <c r="Q30" s="12">
        <f t="shared" si="15"/>
        <v>21</v>
      </c>
      <c r="R30" s="12">
        <f t="shared" si="15"/>
        <v>37</v>
      </c>
      <c r="S30" s="12">
        <f t="shared" si="15"/>
        <v>13</v>
      </c>
      <c r="T30" s="33">
        <f>(E30+H30+K30+N30+Q30)/5</f>
        <v>23.22</v>
      </c>
      <c r="U30" s="34">
        <f t="shared" si="9"/>
        <v>32.70422535211268</v>
      </c>
      <c r="V30" s="35">
        <f t="shared" si="10"/>
        <v>35.393333333333331</v>
      </c>
      <c r="W30" s="34">
        <f t="shared" si="11"/>
        <v>49.84976525821596</v>
      </c>
      <c r="X30" s="35">
        <f t="shared" si="12"/>
        <v>12.346666666666668</v>
      </c>
      <c r="Y30" s="34">
        <f t="shared" si="13"/>
        <v>17.389671361502348</v>
      </c>
    </row>
    <row r="31" spans="2:25" ht="15.75">
      <c r="B31" s="90" t="s">
        <v>14</v>
      </c>
      <c r="C31" s="92"/>
      <c r="D31" s="13">
        <f>D30*100/D30</f>
        <v>100</v>
      </c>
      <c r="E31" s="28">
        <f>E30*100/D30</f>
        <v>40.845070422535208</v>
      </c>
      <c r="F31" s="29">
        <f>F30*100/D30</f>
        <v>47.887323943661968</v>
      </c>
      <c r="G31" s="29">
        <f>G30*100/D30</f>
        <v>11.267605633802816</v>
      </c>
      <c r="H31" s="29">
        <f>H30*100/D30</f>
        <v>27.464788732394368</v>
      </c>
      <c r="I31" s="29">
        <f>I30*100/D30</f>
        <v>48.122065727699528</v>
      </c>
      <c r="J31" s="29">
        <f>J30*100/D30</f>
        <v>24.413145539906104</v>
      </c>
      <c r="K31" s="29">
        <f>K30*100/D30</f>
        <v>32.394366197183096</v>
      </c>
      <c r="L31" s="29">
        <f>L30*100/D30</f>
        <v>47.887323943661968</v>
      </c>
      <c r="M31" s="29">
        <f>M30*100/D30</f>
        <v>19.718309859154928</v>
      </c>
      <c r="N31" s="29">
        <f>N30*100/D30</f>
        <v>33.239436619718312</v>
      </c>
      <c r="O31" s="29">
        <f>O30*100/D30</f>
        <v>53.239436619718305</v>
      </c>
      <c r="P31" s="29">
        <f>P30*100/D30</f>
        <v>13.239436619718308</v>
      </c>
      <c r="Q31" s="29">
        <f>Q30*100/D30</f>
        <v>29.577464788732396</v>
      </c>
      <c r="R31" s="29">
        <f>R30*100/D30</f>
        <v>52.112676056338032</v>
      </c>
      <c r="S31" s="29">
        <f>S30*100/D30</f>
        <v>18.309859154929576</v>
      </c>
      <c r="T31" s="4"/>
      <c r="U31" s="4"/>
      <c r="V31" s="4"/>
      <c r="W31" s="4"/>
      <c r="X31" s="4"/>
      <c r="Y31" s="32"/>
    </row>
    <row r="35" spans="2:25">
      <c r="X35" s="99" t="s">
        <v>24</v>
      </c>
      <c r="Y35" s="99"/>
    </row>
    <row r="36" spans="2:25" ht="15.75">
      <c r="B36" s="1"/>
      <c r="C36" s="100" t="s">
        <v>1</v>
      </c>
      <c r="D36" s="100"/>
      <c r="E36" s="100"/>
      <c r="F36" s="100"/>
      <c r="G36" s="100"/>
      <c r="H36" s="1"/>
      <c r="I36" s="1"/>
      <c r="J36" s="1"/>
      <c r="K36" s="19" t="s">
        <v>39</v>
      </c>
      <c r="L36" s="19"/>
      <c r="M36" s="16" t="str">
        <f>'младшая группа'!Q2</f>
        <v>КГКП "Ясли-сад "Болашақ әлемі"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Абайский район  г.Абай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>
      <c r="B40" s="101" t="s">
        <v>0</v>
      </c>
      <c r="C40" s="98" t="s">
        <v>15</v>
      </c>
      <c r="D40" s="98" t="s">
        <v>12</v>
      </c>
      <c r="E40" s="101" t="s">
        <v>4</v>
      </c>
      <c r="F40" s="101"/>
      <c r="G40" s="101"/>
      <c r="H40" s="98" t="s">
        <v>9</v>
      </c>
      <c r="I40" s="98"/>
      <c r="J40" s="98"/>
      <c r="K40" s="98" t="s">
        <v>10</v>
      </c>
      <c r="L40" s="98"/>
      <c r="M40" s="98"/>
      <c r="N40" s="98" t="s">
        <v>11</v>
      </c>
      <c r="O40" s="98"/>
      <c r="P40" s="98"/>
      <c r="Q40" s="98" t="s">
        <v>8</v>
      </c>
      <c r="R40" s="98"/>
      <c r="S40" s="98"/>
      <c r="T40" s="106" t="s">
        <v>31</v>
      </c>
      <c r="U40" s="107"/>
      <c r="V40" s="107"/>
      <c r="W40" s="107"/>
      <c r="X40" s="107"/>
      <c r="Y40" s="108"/>
    </row>
    <row r="41" spans="2:25" ht="63">
      <c r="B41" s="101"/>
      <c r="C41" s="98"/>
      <c r="D41" s="98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>
      <c r="B43" s="17">
        <v>2</v>
      </c>
      <c r="C43" s="3" t="s">
        <v>17</v>
      </c>
      <c r="D43" s="43">
        <f>'младшая группа'!E56</f>
        <v>0</v>
      </c>
      <c r="E43" s="42">
        <f>'младшая группа'!F56</f>
        <v>0</v>
      </c>
      <c r="F43" s="42">
        <f>'младшая группа'!G56</f>
        <v>0</v>
      </c>
      <c r="G43" s="42">
        <f>'младшая группа'!H56</f>
        <v>0</v>
      </c>
      <c r="H43" s="42">
        <f>('младшая группа'!I56+'младшая группа'!L56)/2</f>
        <v>0</v>
      </c>
      <c r="I43" s="42">
        <f>('младшая группа'!J56+'младшая группа'!M56)/2</f>
        <v>0</v>
      </c>
      <c r="J43" s="42">
        <f>('младшая группа'!K56+'младшая группа'!N56)/2</f>
        <v>0</v>
      </c>
      <c r="K43" s="42">
        <f>'младшая группа'!O56</f>
        <v>0</v>
      </c>
      <c r="L43" s="42">
        <f>'младшая группа'!P56</f>
        <v>0</v>
      </c>
      <c r="M43" s="42">
        <f>'младшая группа'!Q56</f>
        <v>0</v>
      </c>
      <c r="N43" s="42">
        <f>('младшая группа'!R56+'младшая группа'!U56+'младшая группа'!X56+'младшая группа'!AA56+'младшая группа'!AD56)/5</f>
        <v>0</v>
      </c>
      <c r="O43" s="42">
        <f>('младшая группа'!S56+'младшая группа'!V56+'младшая группа'!Y56+'младшая группа'!AB56+'младшая группа'!AE56)/5</f>
        <v>0</v>
      </c>
      <c r="P43" s="42">
        <f>('младшая группа'!T56+'младшая группа'!W56+'младшая группа'!Z56+'младшая группа'!AC56+'младшая группа'!AF56)/5</f>
        <v>0</v>
      </c>
      <c r="Q43" s="42">
        <f>'младшая группа'!AG56</f>
        <v>0</v>
      </c>
      <c r="R43" s="42">
        <f>'младшая группа'!AH56</f>
        <v>0</v>
      </c>
      <c r="S43" s="42">
        <f>'младшая группа'!AI56</f>
        <v>0</v>
      </c>
      <c r="T43" s="17">
        <f t="shared" si="16"/>
        <v>0</v>
      </c>
      <c r="U43" s="27" t="e">
        <f t="shared" si="17"/>
        <v>#DIV/0!</v>
      </c>
      <c r="V43" s="31">
        <f t="shared" si="18"/>
        <v>0</v>
      </c>
      <c r="W43" s="27" t="e">
        <f t="shared" si="19"/>
        <v>#DIV/0!</v>
      </c>
      <c r="X43" s="31">
        <f t="shared" si="20"/>
        <v>0</v>
      </c>
      <c r="Y43" s="27" t="e">
        <f t="shared" si="21"/>
        <v>#DIV/0!</v>
      </c>
    </row>
    <row r="44" spans="2:25" ht="15.75">
      <c r="B44" s="17">
        <v>3</v>
      </c>
      <c r="C44" s="3" t="s">
        <v>18</v>
      </c>
      <c r="D44" s="43">
        <f>'средняя группа'!E56</f>
        <v>25</v>
      </c>
      <c r="E44" s="42">
        <f>'средняя группа'!F56</f>
        <v>3</v>
      </c>
      <c r="F44" s="42">
        <f>'средняя группа'!G56</f>
        <v>17</v>
      </c>
      <c r="G44" s="42">
        <f>'средняя группа'!H56</f>
        <v>5</v>
      </c>
      <c r="H44" s="42">
        <f>('средняя группа'!I56+'средняя группа'!L56+'средняя группа'!O56)/3</f>
        <v>4.333333333333333</v>
      </c>
      <c r="I44" s="42">
        <f>('средняя группа'!J56+'средняя группа'!M56+'средняя группа'!P56)/3</f>
        <v>12.666666666666666</v>
      </c>
      <c r="J44" s="42">
        <f>('средняя группа'!K56+'средняя группа'!N56+'средняя группа'!Q56)/3</f>
        <v>8</v>
      </c>
      <c r="K44" s="42">
        <f>'средняя группа'!R56</f>
        <v>3</v>
      </c>
      <c r="L44" s="42">
        <f>'средняя группа'!S56</f>
        <v>15</v>
      </c>
      <c r="M44" s="42">
        <f>'средняя группа'!T56</f>
        <v>7</v>
      </c>
      <c r="N44" s="42">
        <f>('средняя группа'!U56+'средняя группа'!X56+'средняя группа'!AA56+'средняя группа'!AD56+'средняя группа'!AG56)/5</f>
        <v>6.2</v>
      </c>
      <c r="O44" s="42">
        <f>('средняя группа'!V56+'средняя группа'!Y56+'средняя группа'!AB56+'средняя группа'!AE56+'средняя группа'!AH56)/5</f>
        <v>13.2</v>
      </c>
      <c r="P44" s="42">
        <f>('средняя группа'!W56+'средняя группа'!Z56+'средняя группа'!AC56+'средняя группа'!AF56+'средняя группа'!AI56)/5</f>
        <v>5.6</v>
      </c>
      <c r="Q44" s="42">
        <f>'средняя группа'!AJ56</f>
        <v>4</v>
      </c>
      <c r="R44" s="42">
        <f>'средняя группа'!AK56</f>
        <v>12</v>
      </c>
      <c r="S44" s="42">
        <f>'средняя группа'!AL56</f>
        <v>9</v>
      </c>
      <c r="T44" s="17">
        <f t="shared" si="16"/>
        <v>4.1066666666666665</v>
      </c>
      <c r="U44" s="27">
        <f t="shared" si="17"/>
        <v>16.426666666666666</v>
      </c>
      <c r="V44" s="31">
        <f t="shared" si="18"/>
        <v>13.973333333333333</v>
      </c>
      <c r="W44" s="27">
        <f t="shared" si="19"/>
        <v>55.893333333333331</v>
      </c>
      <c r="X44" s="31">
        <f t="shared" si="20"/>
        <v>6.92</v>
      </c>
      <c r="Y44" s="27">
        <f t="shared" si="21"/>
        <v>27.68</v>
      </c>
    </row>
    <row r="45" spans="2:25" ht="15.75">
      <c r="B45" s="17">
        <v>4</v>
      </c>
      <c r="C45" s="3" t="s">
        <v>19</v>
      </c>
      <c r="D45" s="43">
        <v>25</v>
      </c>
      <c r="E45" s="42">
        <f>'старшая группа'!F56</f>
        <v>14</v>
      </c>
      <c r="F45" s="42">
        <f>'старшая группа'!G56</f>
        <v>11</v>
      </c>
      <c r="G45" s="42">
        <f>'старшая группа'!H56</f>
        <v>0</v>
      </c>
      <c r="H45" s="42">
        <f>('старшая группа'!I56+'старшая группа'!L56+'старшая группа'!O56)/3</f>
        <v>8.3333333333333339</v>
      </c>
      <c r="I45" s="42">
        <f>('старшая группа'!J56+'старшая группа'!M56+'старшая группа'!P56)/3</f>
        <v>14.666666666666666</v>
      </c>
      <c r="J45" s="42">
        <f>('старшая группа'!K56+'старшая группа'!N56+'старшая группа'!Q56)/3</f>
        <v>2</v>
      </c>
      <c r="K45" s="42">
        <f>'старшая группа'!R56</f>
        <v>15</v>
      </c>
      <c r="L45" s="42">
        <f>'старшая группа'!S56</f>
        <v>10</v>
      </c>
      <c r="M45" s="42">
        <f>'старшая группа'!T56</f>
        <v>0</v>
      </c>
      <c r="N45" s="42">
        <f>('старшая группа'!U56+'старшая группа'!X56+'старшая группа'!AA56+'старшая группа'!AD56+'старшая группа'!AG56)/5</f>
        <v>12.8</v>
      </c>
      <c r="O45" s="42">
        <f>('старшая группа'!V56+'старшая группа'!Y56+'старшая группа'!AB56+'старшая группа'!AE56+'старшая группа'!AH56)/5</f>
        <v>12.2</v>
      </c>
      <c r="P45" s="42">
        <f>('старшая группа'!W56+'старшая группа'!Z56+'старшая группа'!AC56+'старшая группа'!AF56+'старшая группа'!AI56)/5</f>
        <v>0</v>
      </c>
      <c r="Q45" s="42">
        <f>'старшая группа'!AJ56</f>
        <v>11</v>
      </c>
      <c r="R45" s="42">
        <f>'старшая группа'!AK56</f>
        <v>14</v>
      </c>
      <c r="S45" s="42">
        <f>'старшая группа'!AL56</f>
        <v>0</v>
      </c>
      <c r="T45" s="17">
        <f t="shared" si="16"/>
        <v>12.226666666666668</v>
      </c>
      <c r="U45" s="27">
        <f t="shared" si="17"/>
        <v>48.906666666666666</v>
      </c>
      <c r="V45" s="31">
        <f t="shared" si="18"/>
        <v>12.373333333333331</v>
      </c>
      <c r="W45" s="27">
        <f t="shared" si="19"/>
        <v>49.493333333333318</v>
      </c>
      <c r="X45" s="31">
        <f t="shared" si="20"/>
        <v>0.4</v>
      </c>
      <c r="Y45" s="27">
        <f t="shared" si="21"/>
        <v>1.6</v>
      </c>
    </row>
    <row r="46" spans="2:25" ht="15.75">
      <c r="B46" s="17">
        <v>5</v>
      </c>
      <c r="C46" s="3" t="s">
        <v>32</v>
      </c>
      <c r="D46" s="43">
        <f>'предшкольная группа'!E56</f>
        <v>22</v>
      </c>
      <c r="E46" s="42">
        <f>'предшкольная группа'!F56</f>
        <v>9</v>
      </c>
      <c r="F46" s="42">
        <f>'предшкольная группа'!G56</f>
        <v>13</v>
      </c>
      <c r="G46" s="42">
        <f>'предшкольная группа'!H56</f>
        <v>0</v>
      </c>
      <c r="H46" s="42">
        <f>('предшкольная группа'!I56+'предшкольная группа'!L56+'предшкольная группа'!O56+'предшкольная группа'!R56)/4</f>
        <v>13</v>
      </c>
      <c r="I46" s="42">
        <f>('предшкольная группа'!J56+'предшкольная группа'!M56+'предшкольная группа'!P56+'предшкольная группа'!S56)/4</f>
        <v>8.25</v>
      </c>
      <c r="J46" s="42">
        <f>('предшкольная группа'!K56+'предшкольная группа'!N56+'предшкольная группа'!Q56+'предшкольная группа'!T56)/4</f>
        <v>0.75</v>
      </c>
      <c r="K46" s="42">
        <f>'предшкольная группа'!U56</f>
        <v>16</v>
      </c>
      <c r="L46" s="42">
        <f>'предшкольная группа'!V56</f>
        <v>6</v>
      </c>
      <c r="M46" s="42">
        <f>'предшкольная группа'!W56</f>
        <v>0</v>
      </c>
      <c r="N46" s="42">
        <f>('предшкольная группа'!X56+'предшкольная группа'!AA56+'предшкольная группа'!AD56+'предшкольная группа'!AG56+'предшкольная группа'!AJ56)/5</f>
        <v>14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8</v>
      </c>
      <c r="P46" s="42">
        <f>('предшкольная группа'!Z56+'предшкольная группа'!AC56+'предшкольная группа'!AF56+'предшкольная группа'!AI56+'предшкольная группа'!AL56)/5</f>
        <v>0</v>
      </c>
      <c r="Q46" s="42">
        <f>'предшкольная группа'!AM56</f>
        <v>18</v>
      </c>
      <c r="R46" s="42">
        <f>'предшкольная группа'!AN56</f>
        <v>4</v>
      </c>
      <c r="S46" s="42">
        <f>'предшкольная группа'!AO56</f>
        <v>0</v>
      </c>
      <c r="T46" s="17">
        <f t="shared" si="16"/>
        <v>14</v>
      </c>
      <c r="U46" s="27">
        <f t="shared" si="17"/>
        <v>63.636363636363633</v>
      </c>
      <c r="V46" s="31">
        <f t="shared" si="18"/>
        <v>7.85</v>
      </c>
      <c r="W46" s="27">
        <f t="shared" si="19"/>
        <v>35.68181818181818</v>
      </c>
      <c r="X46" s="31">
        <f t="shared" si="20"/>
        <v>0.15</v>
      </c>
      <c r="Y46" s="27">
        <f t="shared" si="21"/>
        <v>0.68181818181818177</v>
      </c>
    </row>
    <row r="47" spans="2:25" ht="15.75">
      <c r="B47" s="90" t="s">
        <v>13</v>
      </c>
      <c r="C47" s="92"/>
      <c r="D47" s="12">
        <f t="shared" ref="D47" si="22">SUM(D41:D46)</f>
        <v>72</v>
      </c>
      <c r="E47" s="12">
        <f t="shared" ref="E47:S47" si="23">SUM(E42:E46)</f>
        <v>26</v>
      </c>
      <c r="F47" s="12">
        <f t="shared" si="23"/>
        <v>41</v>
      </c>
      <c r="G47" s="12">
        <f t="shared" si="23"/>
        <v>5</v>
      </c>
      <c r="H47" s="12">
        <f t="shared" si="23"/>
        <v>25.666666666666668</v>
      </c>
      <c r="I47" s="12">
        <f t="shared" si="23"/>
        <v>35.583333333333329</v>
      </c>
      <c r="J47" s="12">
        <f t="shared" si="23"/>
        <v>10.75</v>
      </c>
      <c r="K47" s="12">
        <f t="shared" si="23"/>
        <v>34</v>
      </c>
      <c r="L47" s="12">
        <f t="shared" si="23"/>
        <v>31</v>
      </c>
      <c r="M47" s="12">
        <f t="shared" si="23"/>
        <v>7</v>
      </c>
      <c r="N47" s="12">
        <f t="shared" si="23"/>
        <v>33</v>
      </c>
      <c r="O47" s="12">
        <f t="shared" si="23"/>
        <v>33.4</v>
      </c>
      <c r="P47" s="12">
        <f t="shared" si="23"/>
        <v>5.6</v>
      </c>
      <c r="Q47" s="12">
        <f t="shared" si="23"/>
        <v>33</v>
      </c>
      <c r="R47" s="12">
        <f t="shared" si="23"/>
        <v>30</v>
      </c>
      <c r="S47" s="12">
        <f t="shared" si="23"/>
        <v>9</v>
      </c>
      <c r="T47" s="33">
        <f>(E47+H47+K47+N47+Q47)/5</f>
        <v>30.333333333333336</v>
      </c>
      <c r="U47" s="34">
        <f t="shared" si="17"/>
        <v>42.129629629629633</v>
      </c>
      <c r="V47" s="35">
        <f t="shared" si="18"/>
        <v>34.196666666666665</v>
      </c>
      <c r="W47" s="34">
        <f t="shared" si="19"/>
        <v>47.495370370370367</v>
      </c>
      <c r="X47" s="35">
        <f t="shared" si="20"/>
        <v>7.4700000000000006</v>
      </c>
      <c r="Y47" s="34">
        <f t="shared" si="21"/>
        <v>10.375000000000002</v>
      </c>
    </row>
    <row r="48" spans="2:25" ht="15.75">
      <c r="B48" s="90" t="s">
        <v>14</v>
      </c>
      <c r="C48" s="92"/>
      <c r="D48" s="13">
        <f>D47*100/D47</f>
        <v>100</v>
      </c>
      <c r="E48" s="28">
        <f>E47*100/D47</f>
        <v>36.111111111111114</v>
      </c>
      <c r="F48" s="29">
        <f>F47*100/D47</f>
        <v>56.944444444444443</v>
      </c>
      <c r="G48" s="29">
        <f>G47*100/D47</f>
        <v>6.9444444444444446</v>
      </c>
      <c r="H48" s="29">
        <f>H47*100/D47</f>
        <v>35.648148148148152</v>
      </c>
      <c r="I48" s="29">
        <f>I47*100/D47</f>
        <v>49.421296296296291</v>
      </c>
      <c r="J48" s="29">
        <f>J47*100/D47</f>
        <v>14.930555555555555</v>
      </c>
      <c r="K48" s="29">
        <f>K47*100/D47</f>
        <v>47.222222222222221</v>
      </c>
      <c r="L48" s="29">
        <f>L47*100/D47</f>
        <v>43.055555555555557</v>
      </c>
      <c r="M48" s="29">
        <f>M47*100/D47</f>
        <v>9.7222222222222214</v>
      </c>
      <c r="N48" s="29">
        <f>N47*100/D47</f>
        <v>45.833333333333336</v>
      </c>
      <c r="O48" s="29">
        <f>O47*100/D47</f>
        <v>46.388888888888886</v>
      </c>
      <c r="P48" s="29">
        <f>P47*100/D47</f>
        <v>7.7777777777777777</v>
      </c>
      <c r="Q48" s="29">
        <f>Q47*100/D47</f>
        <v>45.833333333333336</v>
      </c>
      <c r="R48" s="29">
        <f>R47*100/D47</f>
        <v>41.666666666666664</v>
      </c>
      <c r="S48" s="29">
        <f>S47*100/D47</f>
        <v>12.5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X1:Y1"/>
    <mergeCell ref="N6:P6"/>
    <mergeCell ref="Q6:S6"/>
    <mergeCell ref="C2:G2"/>
    <mergeCell ref="C6:C7"/>
    <mergeCell ref="D6:D7"/>
    <mergeCell ref="E6:G6"/>
    <mergeCell ref="H6:J6"/>
    <mergeCell ref="K6:M6"/>
    <mergeCell ref="B13:C13"/>
    <mergeCell ref="B14:C14"/>
    <mergeCell ref="X18:Y18"/>
    <mergeCell ref="C19:G19"/>
    <mergeCell ref="B6:B7"/>
    <mergeCell ref="T6:Y6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5:AD63"/>
  <sheetViews>
    <sheetView topLeftCell="A37" zoomScale="70" zoomScaleNormal="70" workbookViewId="0">
      <selection activeCell="H37" sqref="H37"/>
    </sheetView>
  </sheetViews>
  <sheetFormatPr defaultRowHeight="15"/>
  <cols>
    <col min="3" max="3" width="41.28515625" customWidth="1"/>
    <col min="4" max="25" width="10.7109375" customWidth="1"/>
  </cols>
  <sheetData>
    <row r="5" spans="2:30" ht="86.25" customHeight="1">
      <c r="B5" s="109" t="s">
        <v>45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</row>
    <row r="6" spans="2:30" ht="18.75">
      <c r="B6" s="51" t="s">
        <v>46</v>
      </c>
      <c r="D6" s="52">
        <f>'СВОД методиста ДО'!D13</f>
        <v>73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>
      <c r="B7" s="53" t="s">
        <v>5</v>
      </c>
      <c r="D7" s="52">
        <f>'СВОД методиста ДО'!T13</f>
        <v>9.6066666666666656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>
      <c r="B8" s="53" t="s">
        <v>6</v>
      </c>
      <c r="D8" s="52">
        <f>'СВОД методиста ДО'!V13</f>
        <v>41.173333333333332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>
      <c r="B9" s="53" t="s">
        <v>7</v>
      </c>
      <c r="D9" s="52">
        <f>'СВОД методиста ДО'!X13</f>
        <v>22.32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>
      <c r="B11" s="110" t="s">
        <v>47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</row>
    <row r="12" spans="2:30" ht="63.75" customHeight="1">
      <c r="B12" s="54" t="s">
        <v>48</v>
      </c>
      <c r="C12" s="53"/>
      <c r="E12" s="55">
        <v>0</v>
      </c>
      <c r="F12" s="109" t="s">
        <v>70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</row>
    <row r="13" spans="2:30" ht="18.75">
      <c r="B13" s="51" t="s">
        <v>49</v>
      </c>
      <c r="C13" s="53"/>
      <c r="D13" s="53"/>
      <c r="E13" s="52">
        <f>'СВОД методиста ДО'!D9</f>
        <v>0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>
      <c r="B14" s="53" t="s">
        <v>5</v>
      </c>
      <c r="C14" s="53"/>
      <c r="D14" s="52">
        <f>'СВОД методиста ДО'!T9</f>
        <v>0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>
      <c r="B15" s="53" t="s">
        <v>6</v>
      </c>
      <c r="C15" s="53"/>
      <c r="D15" s="52">
        <f>'СВОД методиста ДО'!V9</f>
        <v>0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>
      <c r="B16" s="53" t="s">
        <v>7</v>
      </c>
      <c r="C16" s="53"/>
      <c r="D16" s="52">
        <f>'СВОД методиста ДО'!X9</f>
        <v>0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>
      <c r="B17" s="51" t="s">
        <v>50</v>
      </c>
      <c r="C17" s="53"/>
      <c r="D17" s="53"/>
      <c r="E17" s="52">
        <f>'СВОД методиста ДО'!D10</f>
        <v>25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>
      <c r="B18" s="53" t="s">
        <v>5</v>
      </c>
      <c r="C18" s="53"/>
      <c r="D18" s="52">
        <f>'СВОД методиста ДО'!T10</f>
        <v>0.98000000000000009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>
      <c r="B19" s="53" t="s">
        <v>6</v>
      </c>
      <c r="C19" s="53"/>
      <c r="D19" s="52">
        <f>'СВОД методиста ДО'!V10</f>
        <v>13.280000000000001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>
      <c r="B20" s="53" t="s">
        <v>7</v>
      </c>
      <c r="C20" s="53"/>
      <c r="D20" s="52">
        <f>'СВОД методиста ДО'!X10</f>
        <v>10.84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>
      <c r="B21" s="51" t="s">
        <v>51</v>
      </c>
      <c r="C21" s="53"/>
      <c r="D21" s="53"/>
      <c r="E21" s="52">
        <f>'СВОД методиста ДО'!D11</f>
        <v>25</v>
      </c>
      <c r="F21" s="53"/>
      <c r="G21" s="53"/>
      <c r="H21" s="53"/>
      <c r="I21" s="53"/>
      <c r="J21" s="53"/>
      <c r="K21" s="56"/>
    </row>
    <row r="22" spans="2:25" ht="18.75">
      <c r="B22" s="53" t="s">
        <v>5</v>
      </c>
      <c r="C22" s="53"/>
      <c r="D22" s="52">
        <f>'СВОД методиста ДО'!T11</f>
        <v>4.7333333333333325</v>
      </c>
      <c r="E22" s="53"/>
      <c r="F22" s="53"/>
      <c r="G22" s="53"/>
      <c r="H22" s="53"/>
      <c r="I22" s="53"/>
      <c r="J22" s="53"/>
      <c r="K22" s="56"/>
    </row>
    <row r="23" spans="2:25" ht="18.75">
      <c r="B23" s="53" t="s">
        <v>6</v>
      </c>
      <c r="C23" s="53"/>
      <c r="D23" s="52">
        <f>'СВОД методиста ДО'!V11</f>
        <v>14.066666666666668</v>
      </c>
      <c r="E23" s="53"/>
      <c r="F23" s="53"/>
      <c r="G23" s="53"/>
      <c r="H23" s="53"/>
      <c r="I23" s="53"/>
      <c r="J23" s="53"/>
      <c r="K23" s="56"/>
    </row>
    <row r="24" spans="2:25" ht="18.75">
      <c r="B24" s="53" t="s">
        <v>7</v>
      </c>
      <c r="C24" s="53"/>
      <c r="D24" s="52">
        <f>'СВОД методиста ДО'!X11</f>
        <v>6.2</v>
      </c>
      <c r="E24" s="53"/>
      <c r="F24" s="53"/>
      <c r="G24" s="53"/>
      <c r="H24" s="53"/>
      <c r="I24" s="53"/>
      <c r="J24" s="53"/>
      <c r="K24" s="56"/>
    </row>
    <row r="25" spans="2:25" ht="18.75">
      <c r="B25" s="51" t="s">
        <v>52</v>
      </c>
      <c r="C25" s="53"/>
      <c r="D25" s="53"/>
      <c r="E25" s="53"/>
      <c r="F25" s="52">
        <f>'СВОД методиста ДО'!D12</f>
        <v>23</v>
      </c>
      <c r="G25" s="53"/>
      <c r="H25" s="53"/>
      <c r="I25" s="53"/>
      <c r="J25" s="53"/>
      <c r="K25" s="56"/>
    </row>
    <row r="26" spans="2:25" ht="18.75">
      <c r="B26" s="53" t="s">
        <v>5</v>
      </c>
      <c r="C26" s="53"/>
      <c r="D26" s="52">
        <f>'СВОД методиста ДО'!T12</f>
        <v>3.8933333333333331</v>
      </c>
      <c r="E26" s="53"/>
      <c r="F26" s="53"/>
      <c r="G26" s="53"/>
      <c r="H26" s="53"/>
      <c r="I26" s="53"/>
      <c r="J26" s="53"/>
      <c r="K26" s="56"/>
    </row>
    <row r="27" spans="2:25" ht="18.75">
      <c r="B27" s="53" t="s">
        <v>6</v>
      </c>
      <c r="C27" s="56"/>
      <c r="D27" s="52">
        <f>'СВОД методиста ДО'!V12</f>
        <v>13.826666666666668</v>
      </c>
      <c r="E27" s="56"/>
      <c r="F27" s="56"/>
      <c r="G27" s="56"/>
      <c r="H27" s="56"/>
      <c r="I27" s="56"/>
      <c r="J27" s="56"/>
      <c r="K27" s="56"/>
    </row>
    <row r="28" spans="2:25" ht="18.75">
      <c r="B28" s="53" t="s">
        <v>7</v>
      </c>
      <c r="C28" s="56"/>
      <c r="D28" s="52">
        <f>'СВОД методиста ДО'!X12</f>
        <v>5.2799999999999994</v>
      </c>
      <c r="E28" s="56"/>
      <c r="F28" s="56"/>
      <c r="G28" s="56"/>
      <c r="H28" s="56"/>
      <c r="I28" s="56"/>
      <c r="J28" s="56"/>
      <c r="K28" s="56"/>
    </row>
    <row r="29" spans="2:25" ht="18.75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>
      <c r="B30" s="110" t="s">
        <v>53</v>
      </c>
      <c r="C30" s="110"/>
      <c r="D30" s="110"/>
      <c r="E30" s="110"/>
      <c r="F30" s="110"/>
      <c r="G30" s="110"/>
      <c r="H30" s="110"/>
      <c r="I30" s="110"/>
      <c r="J30" s="110"/>
      <c r="K30" s="110"/>
    </row>
    <row r="32" spans="2:25" ht="54" customHeight="1">
      <c r="B32" s="101" t="s">
        <v>0</v>
      </c>
      <c r="C32" s="98" t="s">
        <v>15</v>
      </c>
      <c r="D32" s="98" t="s">
        <v>12</v>
      </c>
      <c r="E32" s="101" t="s">
        <v>4</v>
      </c>
      <c r="F32" s="101"/>
      <c r="G32" s="101"/>
      <c r="H32" s="98" t="s">
        <v>9</v>
      </c>
      <c r="I32" s="98"/>
      <c r="J32" s="98"/>
      <c r="K32" s="98" t="s">
        <v>10</v>
      </c>
      <c r="L32" s="98"/>
      <c r="M32" s="98"/>
      <c r="N32" s="98" t="s">
        <v>11</v>
      </c>
      <c r="O32" s="98"/>
      <c r="P32" s="98"/>
      <c r="Q32" s="98" t="s">
        <v>8</v>
      </c>
      <c r="R32" s="98"/>
      <c r="S32" s="98"/>
      <c r="T32" s="106" t="s">
        <v>31</v>
      </c>
      <c r="U32" s="107"/>
      <c r="V32" s="107"/>
      <c r="W32" s="107"/>
      <c r="X32" s="107"/>
      <c r="Y32" s="108"/>
    </row>
    <row r="33" spans="2:30" ht="77.25" customHeight="1">
      <c r="B33" s="101"/>
      <c r="C33" s="98"/>
      <c r="D33" s="98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>
      <c r="B43" s="53" t="s">
        <v>54</v>
      </c>
      <c r="I43" s="110" t="s">
        <v>55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</row>
    <row r="44" spans="2:30" ht="18.75">
      <c r="B44" s="51" t="s">
        <v>48</v>
      </c>
      <c r="E44" s="55">
        <f>D34</f>
        <v>0</v>
      </c>
      <c r="I44" s="110" t="s">
        <v>56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</row>
    <row r="45" spans="2:30" ht="18.75">
      <c r="B45" s="53" t="s">
        <v>5</v>
      </c>
      <c r="D45" s="55">
        <f>T34</f>
        <v>0</v>
      </c>
      <c r="I45" s="110" t="s">
        <v>57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</row>
    <row r="46" spans="2:30" ht="18.75">
      <c r="B46" s="53" t="s">
        <v>6</v>
      </c>
      <c r="D46" s="85">
        <f>V34</f>
        <v>0</v>
      </c>
      <c r="I46" s="51" t="s">
        <v>58</v>
      </c>
      <c r="J46" s="53"/>
      <c r="K46" s="53"/>
      <c r="O46" s="55">
        <f>E13-E44</f>
        <v>0</v>
      </c>
    </row>
    <row r="47" spans="2:30" ht="18.75">
      <c r="B47" s="53" t="s">
        <v>7</v>
      </c>
      <c r="D47" s="85">
        <f>X34</f>
        <v>0</v>
      </c>
      <c r="I47" s="51" t="s">
        <v>59</v>
      </c>
      <c r="O47" s="55">
        <f>E17-E48</f>
        <v>25</v>
      </c>
    </row>
    <row r="48" spans="2:30" ht="18.75">
      <c r="B48" s="51" t="s">
        <v>49</v>
      </c>
      <c r="C48" s="53"/>
      <c r="D48" s="53"/>
      <c r="E48" s="52">
        <f>D35</f>
        <v>0</v>
      </c>
      <c r="F48" s="53"/>
      <c r="I48" s="51" t="s">
        <v>60</v>
      </c>
      <c r="O48" s="55">
        <f>E21-E52</f>
        <v>25</v>
      </c>
    </row>
    <row r="49" spans="2:30" ht="18.75">
      <c r="B49" s="53" t="s">
        <v>5</v>
      </c>
      <c r="C49" s="53"/>
      <c r="D49" s="52">
        <f>T35</f>
        <v>0</v>
      </c>
      <c r="E49" s="52"/>
      <c r="F49" s="53"/>
      <c r="I49" s="51" t="s">
        <v>61</v>
      </c>
      <c r="O49" s="55">
        <f>F25-E56</f>
        <v>23</v>
      </c>
    </row>
    <row r="50" spans="2:30" ht="18.75">
      <c r="B50" s="53" t="s">
        <v>6</v>
      </c>
      <c r="C50" s="53"/>
      <c r="D50" s="86">
        <f>V35</f>
        <v>0</v>
      </c>
      <c r="E50" s="52"/>
      <c r="F50" s="53"/>
    </row>
    <row r="51" spans="2:30" ht="18.75">
      <c r="B51" s="53" t="s">
        <v>7</v>
      </c>
      <c r="C51" s="53"/>
      <c r="D51" s="86">
        <f>X35</f>
        <v>0</v>
      </c>
      <c r="E51" s="52"/>
      <c r="F51" s="53"/>
      <c r="I51" s="110" t="s">
        <v>62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</row>
    <row r="52" spans="2:30" ht="18.75">
      <c r="B52" s="51" t="s">
        <v>50</v>
      </c>
      <c r="C52" s="53"/>
      <c r="D52" s="53"/>
      <c r="E52" s="52">
        <f>D36</f>
        <v>0</v>
      </c>
      <c r="F52" s="53"/>
      <c r="I52" s="57" t="s">
        <v>63</v>
      </c>
      <c r="R52" s="51" t="s">
        <v>64</v>
      </c>
    </row>
    <row r="53" spans="2:30" ht="18.75">
      <c r="B53" s="53" t="s">
        <v>5</v>
      </c>
      <c r="C53" s="53"/>
      <c r="D53" s="52">
        <f>T36</f>
        <v>0</v>
      </c>
      <c r="E53" s="52"/>
      <c r="F53" s="53"/>
      <c r="I53" s="53" t="s">
        <v>65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66</v>
      </c>
      <c r="S53" s="58"/>
      <c r="T53" s="58"/>
      <c r="U53" s="58"/>
      <c r="V53" s="58"/>
      <c r="W53" s="55">
        <f>D14+D15</f>
        <v>0</v>
      </c>
    </row>
    <row r="54" spans="2:30" ht="18.75">
      <c r="B54" s="53" t="s">
        <v>6</v>
      </c>
      <c r="C54" s="53"/>
      <c r="D54" s="86">
        <f>V36</f>
        <v>0</v>
      </c>
      <c r="E54" s="52"/>
      <c r="F54" s="53"/>
      <c r="I54" s="53" t="s">
        <v>66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67</v>
      </c>
      <c r="S54" s="58"/>
      <c r="T54" s="58"/>
      <c r="U54" s="58"/>
      <c r="V54" s="58"/>
      <c r="W54" s="55">
        <f>D18+D19</f>
        <v>14.260000000000002</v>
      </c>
    </row>
    <row r="55" spans="2:30" ht="18.75">
      <c r="B55" s="53" t="s">
        <v>7</v>
      </c>
      <c r="C55" s="53"/>
      <c r="D55" s="86">
        <f>X36</f>
        <v>0</v>
      </c>
      <c r="E55" s="52"/>
      <c r="F55" s="53"/>
      <c r="I55" s="53" t="s">
        <v>67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68</v>
      </c>
      <c r="S55" s="58"/>
      <c r="T55" s="58"/>
      <c r="U55" s="58"/>
      <c r="V55" s="58"/>
      <c r="W55" s="55">
        <f>D22+D23</f>
        <v>18.8</v>
      </c>
    </row>
    <row r="56" spans="2:30" ht="18.75">
      <c r="B56" s="51" t="s">
        <v>51</v>
      </c>
      <c r="C56" s="53"/>
      <c r="D56" s="53"/>
      <c r="E56" s="52">
        <f>D37</f>
        <v>0</v>
      </c>
      <c r="F56" s="53"/>
      <c r="I56" s="53" t="s">
        <v>68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69</v>
      </c>
      <c r="S56" s="58"/>
      <c r="T56" s="58"/>
      <c r="U56" s="58"/>
      <c r="V56" s="58"/>
      <c r="W56" s="55">
        <f>D26+D27</f>
        <v>17.720000000000002</v>
      </c>
    </row>
    <row r="57" spans="2:30" ht="18.75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>
      <c r="B58" s="53" t="s">
        <v>6</v>
      </c>
      <c r="C58" s="53"/>
      <c r="D58" s="86">
        <f>V37</f>
        <v>0</v>
      </c>
      <c r="E58" s="53"/>
      <c r="F58" s="53"/>
    </row>
    <row r="59" spans="2:30" ht="18.75">
      <c r="B59" s="53" t="s">
        <v>7</v>
      </c>
      <c r="C59" s="53"/>
      <c r="D59" s="86">
        <f>X37</f>
        <v>0</v>
      </c>
      <c r="E59" s="53"/>
      <c r="F59" s="53"/>
    </row>
    <row r="60" spans="2:30" ht="18.75">
      <c r="B60" s="51" t="s">
        <v>52</v>
      </c>
      <c r="C60" s="53"/>
      <c r="D60" s="53"/>
      <c r="E60" s="53"/>
      <c r="F60" s="52">
        <f>D38</f>
        <v>0</v>
      </c>
    </row>
    <row r="61" spans="2:30" ht="18.75">
      <c r="B61" s="53" t="s">
        <v>5</v>
      </c>
      <c r="C61" s="53"/>
      <c r="D61" s="52">
        <f>T38</f>
        <v>0</v>
      </c>
      <c r="E61" s="53"/>
      <c r="F61" s="53"/>
    </row>
    <row r="62" spans="2:30" ht="18.75">
      <c r="B62" s="53" t="s">
        <v>6</v>
      </c>
      <c r="C62" s="56"/>
      <c r="D62" s="86">
        <f>V38</f>
        <v>0</v>
      </c>
      <c r="E62" s="56"/>
      <c r="F62" s="56"/>
    </row>
    <row r="63" spans="2:30" ht="18.75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  <mergeCell ref="B5:AD5"/>
    <mergeCell ref="B32:B33"/>
    <mergeCell ref="C32:C33"/>
    <mergeCell ref="D32:D33"/>
    <mergeCell ref="E32:G32"/>
    <mergeCell ref="H32:J32"/>
    <mergeCell ref="K32:M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AP505"/>
  <sheetViews>
    <sheetView topLeftCell="A46" zoomScale="60" zoomScaleNormal="60" workbookViewId="0">
      <selection activeCell="S40" sqref="S40"/>
    </sheetView>
  </sheetViews>
  <sheetFormatPr defaultRowHeight="15"/>
  <cols>
    <col min="2" max="2" width="6.42578125" customWidth="1"/>
    <col min="3" max="3" width="40.7109375" customWidth="1"/>
    <col min="4" max="25" width="10.7109375" customWidth="1"/>
  </cols>
  <sheetData>
    <row r="1" spans="2:31" ht="15.7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>
      <c r="C5" s="109" t="s">
        <v>71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46</v>
      </c>
      <c r="E6" s="52">
        <f>'СВОД методиста ДО'!D30</f>
        <v>71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ДО'!T30</f>
        <v>23.22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ДО'!V30</f>
        <v>35.393333333333331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ДО'!X30</f>
        <v>12.346666666666668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72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48</v>
      </c>
      <c r="D12" s="53"/>
      <c r="F12" s="55">
        <f>'СВОД методиста ДО'!D25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49</v>
      </c>
      <c r="D16" s="53"/>
      <c r="E16" s="53"/>
      <c r="F16" s="52">
        <f>'СВОД методиста ДО'!D26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ДО'!T26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ДО'!V26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ДО'!X26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50</v>
      </c>
      <c r="D20" s="53"/>
      <c r="E20" s="53"/>
      <c r="F20" s="52">
        <f>'СВОД методиста ДО'!D27</f>
        <v>25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ДО'!T27</f>
        <v>4.24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ДО'!V27</f>
        <v>13.573333333333332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ДО'!X27</f>
        <v>7.1866666666666674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51</v>
      </c>
      <c r="D24" s="53"/>
      <c r="E24" s="53"/>
      <c r="F24" s="52">
        <f>'СВОД методиста ДО'!D28</f>
        <v>25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ДО'!T28</f>
        <v>10.76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ДО'!V28</f>
        <v>10.92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ДО'!X28</f>
        <v>3.3200000000000003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52</v>
      </c>
      <c r="D28" s="53"/>
      <c r="E28" s="53"/>
      <c r="F28" s="53"/>
      <c r="G28" s="52">
        <f>'СВОД методиста ДО'!D29</f>
        <v>21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ДО'!T29</f>
        <v>8.2200000000000006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ДО'!V29</f>
        <v>10.9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ДО'!X29</f>
        <v>1.8399999999999999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>
      <c r="C33" s="110" t="s">
        <v>73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2" ht="45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>
      <c r="B38" s="36">
        <v>3</v>
      </c>
      <c r="C38" s="3" t="s">
        <v>18</v>
      </c>
      <c r="D38" s="43">
        <v>25</v>
      </c>
      <c r="E38" s="42">
        <v>3</v>
      </c>
      <c r="F38" s="42">
        <v>15</v>
      </c>
      <c r="G38" s="42">
        <v>7</v>
      </c>
      <c r="H38" s="42">
        <v>6</v>
      </c>
      <c r="I38" s="42">
        <v>11</v>
      </c>
      <c r="J38" s="42">
        <v>8</v>
      </c>
      <c r="K38" s="42">
        <v>3</v>
      </c>
      <c r="L38" s="42">
        <v>16</v>
      </c>
      <c r="M38" s="42">
        <v>6</v>
      </c>
      <c r="N38" s="42">
        <v>1</v>
      </c>
      <c r="O38" s="42">
        <v>17</v>
      </c>
      <c r="P38" s="42">
        <v>7</v>
      </c>
      <c r="Q38" s="42">
        <v>5</v>
      </c>
      <c r="R38" s="42">
        <v>16</v>
      </c>
      <c r="S38" s="42">
        <v>4</v>
      </c>
      <c r="T38" s="36">
        <f t="shared" si="0"/>
        <v>3.6</v>
      </c>
      <c r="U38" s="27">
        <f t="shared" si="1"/>
        <v>14.4</v>
      </c>
      <c r="V38" s="31">
        <f t="shared" si="2"/>
        <v>15</v>
      </c>
      <c r="W38" s="27">
        <f t="shared" si="3"/>
        <v>60</v>
      </c>
      <c r="X38" s="31">
        <f t="shared" si="4"/>
        <v>6.4</v>
      </c>
      <c r="Y38" s="27">
        <f t="shared" si="5"/>
        <v>25.6</v>
      </c>
      <c r="Z38" s="84"/>
      <c r="AA38" s="82"/>
      <c r="AB38" s="84"/>
      <c r="AC38" s="82"/>
      <c r="AD38" s="84"/>
      <c r="AE38" s="82"/>
    </row>
    <row r="39" spans="2:32" ht="15.75">
      <c r="B39" s="36">
        <v>4</v>
      </c>
      <c r="C39" s="3" t="s">
        <v>19</v>
      </c>
      <c r="D39" s="43">
        <v>25</v>
      </c>
      <c r="E39" s="42">
        <v>5</v>
      </c>
      <c r="F39" s="42">
        <v>13</v>
      </c>
      <c r="G39" s="42">
        <v>7</v>
      </c>
      <c r="H39" s="42">
        <v>4</v>
      </c>
      <c r="I39" s="42">
        <v>13</v>
      </c>
      <c r="J39" s="42">
        <v>8</v>
      </c>
      <c r="K39" s="42">
        <v>6</v>
      </c>
      <c r="L39" s="42">
        <v>13</v>
      </c>
      <c r="M39" s="42">
        <v>6</v>
      </c>
      <c r="N39" s="42">
        <v>6</v>
      </c>
      <c r="O39" s="42">
        <v>15</v>
      </c>
      <c r="P39" s="42">
        <v>4</v>
      </c>
      <c r="Q39" s="42">
        <v>2</v>
      </c>
      <c r="R39" s="42">
        <v>17</v>
      </c>
      <c r="S39" s="42">
        <v>6</v>
      </c>
      <c r="T39" s="36">
        <f t="shared" si="0"/>
        <v>4.5999999999999996</v>
      </c>
      <c r="U39" s="27">
        <f t="shared" si="1"/>
        <v>18.399999999999999</v>
      </c>
      <c r="V39" s="31">
        <f t="shared" si="2"/>
        <v>14.2</v>
      </c>
      <c r="W39" s="27">
        <f t="shared" si="3"/>
        <v>56.8</v>
      </c>
      <c r="X39" s="31">
        <f t="shared" si="4"/>
        <v>6.2</v>
      </c>
      <c r="Y39" s="27">
        <f t="shared" si="5"/>
        <v>24.8</v>
      </c>
      <c r="Z39" s="73"/>
      <c r="AA39" s="70"/>
      <c r="AB39" s="73"/>
      <c r="AC39" s="70"/>
      <c r="AD39" s="73"/>
      <c r="AE39" s="70"/>
    </row>
    <row r="40" spans="2:32" ht="15.75">
      <c r="B40" s="36">
        <v>5</v>
      </c>
      <c r="C40" s="3" t="s">
        <v>32</v>
      </c>
      <c r="D40" s="43">
        <v>23</v>
      </c>
      <c r="E40" s="42">
        <v>9</v>
      </c>
      <c r="F40" s="42">
        <v>14</v>
      </c>
      <c r="G40" s="42">
        <v>0</v>
      </c>
      <c r="H40" s="42">
        <v>5</v>
      </c>
      <c r="I40" s="42">
        <v>17</v>
      </c>
      <c r="J40" s="42">
        <v>1</v>
      </c>
      <c r="K40" s="42">
        <v>8</v>
      </c>
      <c r="L40" s="42">
        <v>15</v>
      </c>
      <c r="M40" s="42">
        <v>0</v>
      </c>
      <c r="N40" s="42">
        <v>8</v>
      </c>
      <c r="O40" s="42">
        <v>15</v>
      </c>
      <c r="P40" s="42">
        <v>0</v>
      </c>
      <c r="Q40" s="42">
        <v>9</v>
      </c>
      <c r="R40" s="42">
        <v>14</v>
      </c>
      <c r="S40" s="42">
        <v>0</v>
      </c>
      <c r="T40" s="36">
        <f t="shared" si="0"/>
        <v>7.8</v>
      </c>
      <c r="U40" s="27">
        <f t="shared" si="1"/>
        <v>33.913043478260867</v>
      </c>
      <c r="V40" s="31">
        <f t="shared" si="2"/>
        <v>15</v>
      </c>
      <c r="W40" s="27">
        <f t="shared" si="3"/>
        <v>65.217391304347828</v>
      </c>
      <c r="X40" s="31">
        <f t="shared" si="4"/>
        <v>0.2</v>
      </c>
      <c r="Y40" s="27">
        <f t="shared" si="5"/>
        <v>0.86956521739130432</v>
      </c>
      <c r="Z40" s="73"/>
      <c r="AA40" s="70"/>
      <c r="AB40" s="73"/>
      <c r="AC40" s="70"/>
      <c r="AD40" s="73"/>
      <c r="AE40" s="70"/>
    </row>
    <row r="41" spans="2:32" ht="15.75">
      <c r="B41" s="90" t="s">
        <v>13</v>
      </c>
      <c r="C41" s="92"/>
      <c r="D41" s="12">
        <f t="shared" ref="D41" si="6">SUM(D35:D40)</f>
        <v>73</v>
      </c>
      <c r="E41" s="12">
        <f t="shared" ref="E41:S41" si="7">SUM(E36:E40)</f>
        <v>17</v>
      </c>
      <c r="F41" s="12">
        <f t="shared" si="7"/>
        <v>42</v>
      </c>
      <c r="G41" s="12">
        <f t="shared" si="7"/>
        <v>14</v>
      </c>
      <c r="H41" s="12">
        <f t="shared" si="7"/>
        <v>15</v>
      </c>
      <c r="I41" s="12">
        <f t="shared" si="7"/>
        <v>41</v>
      </c>
      <c r="J41" s="12">
        <f t="shared" si="7"/>
        <v>17</v>
      </c>
      <c r="K41" s="12">
        <f t="shared" si="7"/>
        <v>17</v>
      </c>
      <c r="L41" s="12">
        <f t="shared" si="7"/>
        <v>44</v>
      </c>
      <c r="M41" s="12">
        <f t="shared" si="7"/>
        <v>12</v>
      </c>
      <c r="N41" s="12">
        <f t="shared" si="7"/>
        <v>15</v>
      </c>
      <c r="O41" s="12">
        <f t="shared" si="7"/>
        <v>47</v>
      </c>
      <c r="P41" s="12">
        <f t="shared" si="7"/>
        <v>11</v>
      </c>
      <c r="Q41" s="12">
        <f t="shared" si="7"/>
        <v>16</v>
      </c>
      <c r="R41" s="12">
        <f t="shared" si="7"/>
        <v>47</v>
      </c>
      <c r="S41" s="12">
        <f t="shared" si="7"/>
        <v>10</v>
      </c>
      <c r="T41" s="33">
        <f>(E41+H41+K41+N41+Q41)/5</f>
        <v>16</v>
      </c>
      <c r="U41" s="34">
        <f t="shared" si="1"/>
        <v>21.917808219178081</v>
      </c>
      <c r="V41" s="35">
        <f t="shared" si="2"/>
        <v>44.2</v>
      </c>
      <c r="W41" s="34">
        <f t="shared" si="3"/>
        <v>60.547945205479451</v>
      </c>
      <c r="X41" s="35">
        <f t="shared" si="4"/>
        <v>12.8</v>
      </c>
      <c r="Y41" s="34">
        <f t="shared" si="5"/>
        <v>17.534246575342465</v>
      </c>
      <c r="Z41" s="73"/>
      <c r="AA41" s="70"/>
      <c r="AB41" s="73"/>
      <c r="AC41" s="70"/>
      <c r="AD41" s="73"/>
      <c r="AE41" s="70"/>
    </row>
    <row r="42" spans="2:32" ht="15.75">
      <c r="B42" s="90" t="s">
        <v>14</v>
      </c>
      <c r="C42" s="92"/>
      <c r="D42" s="13">
        <f>D41*100/D41</f>
        <v>100</v>
      </c>
      <c r="E42" s="28">
        <f>E41*100/D41</f>
        <v>23.287671232876711</v>
      </c>
      <c r="F42" s="29">
        <f>F41*100/D41</f>
        <v>57.534246575342465</v>
      </c>
      <c r="G42" s="29">
        <f>G41*100/D41</f>
        <v>19.17808219178082</v>
      </c>
      <c r="H42" s="29">
        <f>H41*100/D41</f>
        <v>20.547945205479451</v>
      </c>
      <c r="I42" s="29">
        <f>I41*100/D41</f>
        <v>56.164383561643838</v>
      </c>
      <c r="J42" s="29">
        <f>J41*100/D41</f>
        <v>23.287671232876711</v>
      </c>
      <c r="K42" s="29">
        <f>K41*100/D41</f>
        <v>23.287671232876711</v>
      </c>
      <c r="L42" s="29">
        <f>L41*100/D41</f>
        <v>60.273972602739725</v>
      </c>
      <c r="M42" s="29">
        <f>M41*100/D41</f>
        <v>16.438356164383563</v>
      </c>
      <c r="N42" s="29">
        <f>N41*100/D41</f>
        <v>20.547945205479451</v>
      </c>
      <c r="O42" s="29">
        <f>O41*100/D41</f>
        <v>64.38356164383562</v>
      </c>
      <c r="P42" s="29">
        <f>P41*100/D41</f>
        <v>15.068493150684931</v>
      </c>
      <c r="Q42" s="29">
        <f>Q41*100/D41</f>
        <v>21.917808219178081</v>
      </c>
      <c r="R42" s="29">
        <f>R41*100/D41</f>
        <v>64.38356164383562</v>
      </c>
      <c r="S42" s="29">
        <f>S41*100/D41</f>
        <v>13.698630136986301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>
      <c r="C45" s="53" t="s">
        <v>74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>
      <c r="C46" s="66" t="s">
        <v>48</v>
      </c>
      <c r="F46" s="55">
        <v>0</v>
      </c>
      <c r="G46" s="109" t="s">
        <v>70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2" ht="18.75">
      <c r="C47" s="51" t="s">
        <v>49</v>
      </c>
      <c r="D47" s="53"/>
      <c r="E47" s="53"/>
      <c r="F47" s="52">
        <f>D37</f>
        <v>0</v>
      </c>
      <c r="G47" s="53"/>
      <c r="J47" s="51"/>
      <c r="P47" s="55"/>
    </row>
    <row r="48" spans="2:32" ht="18.75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>
      <c r="C49" s="53" t="s">
        <v>6</v>
      </c>
      <c r="D49" s="53"/>
      <c r="E49" s="86">
        <f>V37</f>
        <v>0</v>
      </c>
      <c r="F49" s="52"/>
      <c r="G49" s="53"/>
      <c r="K49" s="110" t="s">
        <v>75</v>
      </c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</row>
    <row r="50" spans="3:32" ht="18.75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76</v>
      </c>
      <c r="T50" s="51" t="s">
        <v>77</v>
      </c>
    </row>
    <row r="51" spans="3:32" ht="18.75">
      <c r="C51" s="51" t="s">
        <v>50</v>
      </c>
      <c r="D51" s="53"/>
      <c r="E51" s="53"/>
      <c r="F51" s="52">
        <f>D38</f>
        <v>25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65</v>
      </c>
      <c r="U51" s="58"/>
      <c r="V51" s="58"/>
      <c r="W51" s="58"/>
      <c r="X51" s="58"/>
      <c r="Y51" s="85">
        <f>E13+E14</f>
        <v>0</v>
      </c>
    </row>
    <row r="52" spans="3:32" ht="18.75">
      <c r="C52" s="53" t="s">
        <v>5</v>
      </c>
      <c r="D52" s="53"/>
      <c r="E52" s="52">
        <f>T38</f>
        <v>3.6</v>
      </c>
      <c r="F52" s="52"/>
      <c r="G52" s="53"/>
      <c r="J52" s="53"/>
      <c r="K52" s="53" t="s">
        <v>66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66</v>
      </c>
      <c r="U52" s="58"/>
      <c r="V52" s="58"/>
      <c r="W52" s="58"/>
      <c r="X52" s="58"/>
      <c r="Y52" s="85">
        <f>E17+E18</f>
        <v>0</v>
      </c>
    </row>
    <row r="53" spans="3:32" ht="18.75">
      <c r="C53" s="53" t="s">
        <v>6</v>
      </c>
      <c r="D53" s="53"/>
      <c r="E53" s="86">
        <f>V38</f>
        <v>15</v>
      </c>
      <c r="F53" s="52"/>
      <c r="G53" s="53"/>
      <c r="J53" s="53"/>
      <c r="K53" s="53" t="s">
        <v>67</v>
      </c>
      <c r="L53" s="58"/>
      <c r="M53" s="58"/>
      <c r="N53" s="58"/>
      <c r="O53" s="58"/>
      <c r="P53" s="85">
        <f>E52+E53</f>
        <v>18.600000000000001</v>
      </c>
      <c r="Q53" s="58"/>
      <c r="R53" s="58"/>
      <c r="S53" s="58"/>
      <c r="T53" s="53" t="s">
        <v>67</v>
      </c>
      <c r="U53" s="58"/>
      <c r="V53" s="58"/>
      <c r="W53" s="58"/>
      <c r="X53" s="58"/>
      <c r="Y53" s="85">
        <f>E21+E22</f>
        <v>17.813333333333333</v>
      </c>
    </row>
    <row r="54" spans="3:32" ht="18.75">
      <c r="C54" s="53" t="s">
        <v>7</v>
      </c>
      <c r="D54" s="53"/>
      <c r="E54" s="86">
        <f>X38</f>
        <v>6.4</v>
      </c>
      <c r="F54" s="52"/>
      <c r="G54" s="53"/>
      <c r="J54" s="53"/>
      <c r="K54" s="53" t="s">
        <v>68</v>
      </c>
      <c r="L54" s="58"/>
      <c r="M54" s="58"/>
      <c r="N54" s="58"/>
      <c r="O54" s="58"/>
      <c r="P54" s="85">
        <f>E56+E57</f>
        <v>18.799999999999997</v>
      </c>
      <c r="Q54" s="58"/>
      <c r="R54" s="58"/>
      <c r="S54" s="58"/>
      <c r="T54" s="53" t="s">
        <v>68</v>
      </c>
      <c r="U54" s="58"/>
      <c r="V54" s="58"/>
      <c r="W54" s="58"/>
      <c r="X54" s="58"/>
      <c r="Y54" s="85">
        <f>E25+E26</f>
        <v>21.68</v>
      </c>
    </row>
    <row r="55" spans="3:32" ht="18.75">
      <c r="C55" s="51" t="s">
        <v>51</v>
      </c>
      <c r="D55" s="53"/>
      <c r="E55" s="53"/>
      <c r="F55" s="52">
        <f>D39</f>
        <v>25</v>
      </c>
      <c r="G55" s="53"/>
      <c r="J55" s="53"/>
      <c r="K55" s="53" t="s">
        <v>69</v>
      </c>
      <c r="L55" s="58"/>
      <c r="M55" s="58"/>
      <c r="N55" s="58"/>
      <c r="O55" s="58"/>
      <c r="P55" s="85">
        <f>E60+E61</f>
        <v>22.8</v>
      </c>
      <c r="Q55" s="58"/>
      <c r="R55" s="58"/>
      <c r="S55" s="53"/>
      <c r="T55" s="53" t="s">
        <v>69</v>
      </c>
      <c r="U55" s="58"/>
      <c r="V55" s="58"/>
      <c r="W55" s="58"/>
      <c r="X55" s="58"/>
      <c r="Y55" s="85">
        <f>E29+E30</f>
        <v>19.12</v>
      </c>
    </row>
    <row r="56" spans="3:32" ht="18.75">
      <c r="C56" s="53" t="s">
        <v>5</v>
      </c>
      <c r="D56" s="53"/>
      <c r="E56" s="52">
        <f>T39</f>
        <v>4.5999999999999996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>
      <c r="C57" s="53" t="s">
        <v>6</v>
      </c>
      <c r="D57" s="53"/>
      <c r="E57" s="86">
        <f>V39</f>
        <v>14.2</v>
      </c>
      <c r="F57" s="53"/>
      <c r="G57" s="53"/>
    </row>
    <row r="58" spans="3:32" ht="18.75">
      <c r="C58" s="53" t="s">
        <v>7</v>
      </c>
      <c r="D58" s="53"/>
      <c r="E58" s="86">
        <f>X39</f>
        <v>6.2</v>
      </c>
      <c r="F58" s="53"/>
      <c r="G58" s="53"/>
    </row>
    <row r="59" spans="3:32" ht="18.75">
      <c r="C59" s="51" t="s">
        <v>52</v>
      </c>
      <c r="D59" s="53"/>
      <c r="E59" s="53"/>
      <c r="F59" s="53"/>
      <c r="G59" s="52">
        <f>D40</f>
        <v>23</v>
      </c>
    </row>
    <row r="60" spans="3:32" ht="18.75">
      <c r="C60" s="53" t="s">
        <v>5</v>
      </c>
      <c r="D60" s="53"/>
      <c r="E60" s="52">
        <f>T40</f>
        <v>7.8</v>
      </c>
      <c r="F60" s="53"/>
      <c r="G60" s="53"/>
    </row>
    <row r="61" spans="3:32" ht="18.75">
      <c r="C61" s="53" t="s">
        <v>6</v>
      </c>
      <c r="D61" s="56"/>
      <c r="E61" s="86">
        <f>V40</f>
        <v>15</v>
      </c>
      <c r="F61" s="56"/>
      <c r="G61" s="56"/>
    </row>
    <row r="62" spans="3:32" ht="18.75">
      <c r="C62" s="53" t="s">
        <v>7</v>
      </c>
      <c r="D62" s="56"/>
      <c r="E62" s="86">
        <f>X40</f>
        <v>0.2</v>
      </c>
      <c r="F62" s="56"/>
      <c r="G62" s="56"/>
    </row>
    <row r="65" spans="2:6" ht="18.75">
      <c r="C65" s="53" t="s">
        <v>78</v>
      </c>
    </row>
    <row r="67" spans="2:6" ht="15.75">
      <c r="B67" s="67"/>
      <c r="C67" s="68"/>
      <c r="D67" s="68"/>
      <c r="E67" s="68"/>
      <c r="F67" s="67"/>
    </row>
    <row r="500" spans="4:42" ht="63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0</v>
      </c>
      <c r="I501" s="89">
        <f>'СВОД методиста ДО'!F26</f>
        <v>0</v>
      </c>
      <c r="J501" s="69">
        <f>'СВОД методиста ДО'!G26</f>
        <v>0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0</v>
      </c>
      <c r="Q501" s="69">
        <f>'СВОД методиста ДО'!I26</f>
        <v>0</v>
      </c>
      <c r="R501" s="69">
        <f>'СВОД методиста ДО'!J26</f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0</v>
      </c>
      <c r="Y501" s="69">
        <f>'СВОД методиста ДО'!L26</f>
        <v>0</v>
      </c>
      <c r="Z501" s="69">
        <f>'СВОД методиста ДО'!M26</f>
        <v>0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0</v>
      </c>
      <c r="AG501" s="69">
        <f>'СВОД методиста ДО'!O26</f>
        <v>0</v>
      </c>
      <c r="AH501" s="69">
        <f>'СВОД методиста ДО'!P26</f>
        <v>0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0</v>
      </c>
      <c r="AO501" s="69">
        <f>'СВОД методиста ДО'!R26</f>
        <v>0</v>
      </c>
      <c r="AP501" s="69">
        <f>'СВОД методиста ДО'!S26</f>
        <v>0</v>
      </c>
    </row>
    <row r="502" spans="4:42" ht="15.75">
      <c r="D502" s="3" t="s">
        <v>18</v>
      </c>
      <c r="E502" s="69">
        <f t="shared" si="8"/>
        <v>3</v>
      </c>
      <c r="F502" s="69">
        <f t="shared" si="9"/>
        <v>7</v>
      </c>
      <c r="G502" s="69">
        <f t="shared" si="10"/>
        <v>7</v>
      </c>
      <c r="H502" s="69">
        <f>'СВОД методиста ДО'!E27</f>
        <v>4</v>
      </c>
      <c r="I502" s="89">
        <f>'СВОД методиста ДО'!F27</f>
        <v>16</v>
      </c>
      <c r="J502" s="69">
        <f>'СВОД методиста ДО'!G27</f>
        <v>5</v>
      </c>
      <c r="L502" s="3" t="s">
        <v>18</v>
      </c>
      <c r="M502" s="69">
        <f t="shared" ref="M502:O502" si="16">H38</f>
        <v>6</v>
      </c>
      <c r="N502" s="69">
        <f t="shared" si="16"/>
        <v>11</v>
      </c>
      <c r="O502" s="69">
        <f t="shared" si="16"/>
        <v>8</v>
      </c>
      <c r="P502" s="69">
        <f>'СВОД методиста ДО'!H27</f>
        <v>4</v>
      </c>
      <c r="Q502" s="69">
        <f>'СВОД методиста ДО'!I27</f>
        <v>12.666666666666666</v>
      </c>
      <c r="R502" s="69">
        <f>'СВОД методиста ДО'!J27</f>
        <v>8.3333333333333339</v>
      </c>
      <c r="T502" s="3" t="s">
        <v>18</v>
      </c>
      <c r="U502" s="69">
        <f t="shared" ref="U502:W502" si="17">K38</f>
        <v>3</v>
      </c>
      <c r="V502" s="69">
        <f t="shared" si="17"/>
        <v>16</v>
      </c>
      <c r="W502" s="69">
        <f t="shared" si="17"/>
        <v>6</v>
      </c>
      <c r="X502" s="69">
        <f>'СВОД методиста ДО'!K27</f>
        <v>3</v>
      </c>
      <c r="Y502" s="69">
        <f>'СВОД методиста ДО'!L27</f>
        <v>14</v>
      </c>
      <c r="Z502" s="69">
        <f>'СВОД методиста ДО'!M27</f>
        <v>8</v>
      </c>
      <c r="AB502" s="3" t="s">
        <v>18</v>
      </c>
      <c r="AC502" s="69">
        <f t="shared" ref="AC502:AE502" si="18">N38</f>
        <v>1</v>
      </c>
      <c r="AD502" s="69">
        <f t="shared" si="18"/>
        <v>17</v>
      </c>
      <c r="AE502" s="69">
        <f t="shared" si="18"/>
        <v>7</v>
      </c>
      <c r="AF502" s="69">
        <f>'СВОД методиста ДО'!N27</f>
        <v>6.2</v>
      </c>
      <c r="AG502" s="69">
        <f>'СВОД методиста ДО'!O27</f>
        <v>13.2</v>
      </c>
      <c r="AH502" s="69">
        <f>'СВОД методиста ДО'!P27</f>
        <v>5.6</v>
      </c>
      <c r="AJ502" s="3" t="s">
        <v>18</v>
      </c>
      <c r="AK502" s="69">
        <f t="shared" si="14"/>
        <v>16</v>
      </c>
      <c r="AL502" s="69">
        <f t="shared" ref="AL502:AM502" si="19">R38</f>
        <v>16</v>
      </c>
      <c r="AM502" s="69">
        <f t="shared" si="19"/>
        <v>4</v>
      </c>
      <c r="AN502" s="69">
        <f>'СВОД методиста ДО'!Q27</f>
        <v>4</v>
      </c>
      <c r="AO502" s="69">
        <f>'СВОД методиста ДО'!R27</f>
        <v>12</v>
      </c>
      <c r="AP502" s="69">
        <f>'СВОД методиста ДО'!S27</f>
        <v>9</v>
      </c>
    </row>
    <row r="503" spans="4:42" ht="15.75">
      <c r="D503" s="3" t="s">
        <v>19</v>
      </c>
      <c r="E503" s="69">
        <f t="shared" si="8"/>
        <v>5</v>
      </c>
      <c r="F503" s="69">
        <f t="shared" si="9"/>
        <v>7</v>
      </c>
      <c r="G503" s="69">
        <f t="shared" si="10"/>
        <v>7</v>
      </c>
      <c r="H503" s="69">
        <f>'СВОД методиста ДО'!E28</f>
        <v>13</v>
      </c>
      <c r="I503" s="89">
        <f>'СВОД методиста ДО'!F28</f>
        <v>10</v>
      </c>
      <c r="J503" s="69">
        <f>'СВОД методиста ДО'!G28</f>
        <v>2</v>
      </c>
      <c r="L503" s="3" t="s">
        <v>19</v>
      </c>
      <c r="M503" s="69">
        <f t="shared" ref="M503:O503" si="20">H39</f>
        <v>4</v>
      </c>
      <c r="N503" s="69">
        <f t="shared" si="20"/>
        <v>13</v>
      </c>
      <c r="O503" s="69">
        <f t="shared" si="20"/>
        <v>8</v>
      </c>
      <c r="P503" s="69">
        <f>'СВОД методиста ДО'!H28</f>
        <v>8</v>
      </c>
      <c r="Q503" s="69">
        <f>'СВОД методиста ДО'!I28</f>
        <v>11</v>
      </c>
      <c r="R503" s="69">
        <f>'СВОД методиста ДО'!J28</f>
        <v>6</v>
      </c>
      <c r="T503" s="3" t="s">
        <v>19</v>
      </c>
      <c r="U503" s="69">
        <f t="shared" ref="U503:W503" si="21">K39</f>
        <v>6</v>
      </c>
      <c r="V503" s="69">
        <f t="shared" si="21"/>
        <v>13</v>
      </c>
      <c r="W503" s="69">
        <f t="shared" si="21"/>
        <v>6</v>
      </c>
      <c r="X503" s="69">
        <f>'СВОД методиста ДО'!K28</f>
        <v>12</v>
      </c>
      <c r="Y503" s="69">
        <f>'СВОД методиста ДО'!L28</f>
        <v>9</v>
      </c>
      <c r="Z503" s="69">
        <f>'СВОД методиста ДО'!M28</f>
        <v>4</v>
      </c>
      <c r="AB503" s="3" t="s">
        <v>19</v>
      </c>
      <c r="AC503" s="69">
        <f t="shared" ref="AC503:AE503" si="22">N39</f>
        <v>6</v>
      </c>
      <c r="AD503" s="69">
        <f t="shared" si="22"/>
        <v>15</v>
      </c>
      <c r="AE503" s="69">
        <f t="shared" si="22"/>
        <v>4</v>
      </c>
      <c r="AF503" s="69">
        <f>'СВОД методиста ДО'!N28</f>
        <v>11.8</v>
      </c>
      <c r="AG503" s="69">
        <f>'СВОД методиста ДО'!O28</f>
        <v>11.6</v>
      </c>
      <c r="AH503" s="69">
        <f>'СВОД методиста ДО'!P28</f>
        <v>1.6</v>
      </c>
      <c r="AJ503" s="3" t="s">
        <v>19</v>
      </c>
      <c r="AK503" s="69">
        <f t="shared" si="14"/>
        <v>17</v>
      </c>
      <c r="AL503" s="69">
        <f t="shared" ref="AL503:AM503" si="23">R39</f>
        <v>17</v>
      </c>
      <c r="AM503" s="69">
        <f t="shared" si="23"/>
        <v>6</v>
      </c>
      <c r="AN503" s="69">
        <f>'СВОД методиста ДО'!Q28</f>
        <v>9</v>
      </c>
      <c r="AO503" s="69">
        <f>'СВОД методиста ДО'!R28</f>
        <v>13</v>
      </c>
      <c r="AP503" s="69">
        <f>'СВОД методиста ДО'!S28</f>
        <v>3</v>
      </c>
    </row>
    <row r="504" spans="4:42" ht="47.25">
      <c r="D504" s="5" t="s">
        <v>32</v>
      </c>
      <c r="E504" s="69">
        <f t="shared" si="8"/>
        <v>9</v>
      </c>
      <c r="F504" s="69">
        <f t="shared" si="9"/>
        <v>0</v>
      </c>
      <c r="G504" s="69">
        <f t="shared" si="10"/>
        <v>0</v>
      </c>
      <c r="H504" s="69">
        <f>'СВОД методиста ДО'!E29</f>
        <v>12</v>
      </c>
      <c r="I504" s="89">
        <f>'СВОД методиста ДО'!F29</f>
        <v>8</v>
      </c>
      <c r="J504" s="69">
        <f>'СВОД методиста ДО'!G29</f>
        <v>1</v>
      </c>
      <c r="L504" s="5" t="s">
        <v>32</v>
      </c>
      <c r="M504" s="69">
        <f t="shared" ref="M504:O504" si="24">H40</f>
        <v>5</v>
      </c>
      <c r="N504" s="69">
        <f t="shared" si="24"/>
        <v>17</v>
      </c>
      <c r="O504" s="69">
        <f t="shared" si="24"/>
        <v>1</v>
      </c>
      <c r="P504" s="69">
        <f>'СВОД методиста ДО'!H29</f>
        <v>7.5</v>
      </c>
      <c r="Q504" s="69">
        <f>'СВОД методиста ДО'!I29</f>
        <v>10.5</v>
      </c>
      <c r="R504" s="69">
        <f>'СВОД методиста ДО'!J29</f>
        <v>3</v>
      </c>
      <c r="T504" s="5" t="s">
        <v>32</v>
      </c>
      <c r="U504" s="69">
        <f t="shared" ref="U504:W504" si="25">K40</f>
        <v>8</v>
      </c>
      <c r="V504" s="69">
        <f t="shared" si="25"/>
        <v>15</v>
      </c>
      <c r="W504" s="69">
        <f t="shared" si="25"/>
        <v>0</v>
      </c>
      <c r="X504" s="69">
        <f>'СВОД методиста ДО'!K29</f>
        <v>8</v>
      </c>
      <c r="Y504" s="69">
        <f>'СВОД методиста ДО'!L29</f>
        <v>11</v>
      </c>
      <c r="Z504" s="69">
        <f>'СВОД методиста ДО'!M29</f>
        <v>2</v>
      </c>
      <c r="AB504" s="5" t="s">
        <v>32</v>
      </c>
      <c r="AC504" s="69">
        <f t="shared" ref="AC504:AE504" si="26">N40</f>
        <v>8</v>
      </c>
      <c r="AD504" s="69">
        <f t="shared" si="26"/>
        <v>15</v>
      </c>
      <c r="AE504" s="69">
        <f t="shared" si="26"/>
        <v>0</v>
      </c>
      <c r="AF504" s="69">
        <f>'СВОД методиста ДО'!N29</f>
        <v>5.6</v>
      </c>
      <c r="AG504" s="69">
        <f>'СВОД методиста ДО'!O29</f>
        <v>13</v>
      </c>
      <c r="AH504" s="69">
        <f>'СВОД методиста ДО'!P29</f>
        <v>2.2000000000000002</v>
      </c>
      <c r="AJ504" s="5" t="s">
        <v>32</v>
      </c>
      <c r="AK504" s="69">
        <f t="shared" si="14"/>
        <v>14</v>
      </c>
      <c r="AL504" s="69">
        <f t="shared" ref="AL504:AM504" si="27">R40</f>
        <v>14</v>
      </c>
      <c r="AM504" s="69">
        <f t="shared" si="27"/>
        <v>0</v>
      </c>
      <c r="AN504" s="69">
        <f>'СВОД методиста ДО'!Q29</f>
        <v>8</v>
      </c>
      <c r="AO504" s="69">
        <f>'СВОД методиста ДО'!R29</f>
        <v>12</v>
      </c>
      <c r="AP504" s="69">
        <f>'СВОД методиста ДО'!S29</f>
        <v>1</v>
      </c>
    </row>
    <row r="505" spans="4:42">
      <c r="D505" s="69"/>
      <c r="E505" s="111" t="s">
        <v>79</v>
      </c>
      <c r="F505" s="111"/>
      <c r="G505" s="111"/>
      <c r="H505" s="111" t="s">
        <v>80</v>
      </c>
      <c r="I505" s="111"/>
      <c r="J505" s="111"/>
      <c r="L505" s="69"/>
      <c r="M505" s="111" t="s">
        <v>79</v>
      </c>
      <c r="N505" s="111"/>
      <c r="O505" s="111"/>
      <c r="P505" s="111" t="s">
        <v>80</v>
      </c>
      <c r="Q505" s="111"/>
      <c r="R505" s="111"/>
      <c r="T505" s="69"/>
      <c r="U505" s="111" t="s">
        <v>79</v>
      </c>
      <c r="V505" s="111"/>
      <c r="W505" s="111"/>
      <c r="X505" s="111" t="s">
        <v>80</v>
      </c>
      <c r="Y505" s="111"/>
      <c r="Z505" s="111"/>
      <c r="AB505" s="69"/>
      <c r="AC505" s="111" t="s">
        <v>79</v>
      </c>
      <c r="AD505" s="111"/>
      <c r="AE505" s="111"/>
      <c r="AF505" s="111" t="s">
        <v>80</v>
      </c>
      <c r="AG505" s="111"/>
      <c r="AH505" s="111"/>
      <c r="AJ505" s="69"/>
      <c r="AK505" s="111" t="s">
        <v>79</v>
      </c>
      <c r="AL505" s="111"/>
      <c r="AM505" s="111"/>
      <c r="AN505" s="111" t="s">
        <v>80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  <mergeCell ref="AF505:AH505"/>
    <mergeCell ref="N34:P34"/>
    <mergeCell ref="Q34:S34"/>
    <mergeCell ref="Z34:AE34"/>
    <mergeCell ref="G46:AE46"/>
    <mergeCell ref="C33:L33"/>
    <mergeCell ref="B34:B35"/>
    <mergeCell ref="C34:C35"/>
    <mergeCell ref="K34:M34"/>
    <mergeCell ref="C5:AE5"/>
    <mergeCell ref="C11:X11"/>
    <mergeCell ref="G12:A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AP516"/>
  <sheetViews>
    <sheetView zoomScale="60" zoomScaleNormal="60" workbookViewId="0">
      <selection activeCell="S40" sqref="S40"/>
    </sheetView>
  </sheetViews>
  <sheetFormatPr defaultRowHeight="15"/>
  <cols>
    <col min="3" max="3" width="44.7109375" customWidth="1"/>
    <col min="4" max="31" width="10.7109375" customWidth="1"/>
  </cols>
  <sheetData>
    <row r="1" spans="2:31" ht="15.7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>
      <c r="C3" s="59"/>
    </row>
    <row r="5" spans="2:31" ht="80.25" customHeight="1">
      <c r="C5" s="109" t="s">
        <v>81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46</v>
      </c>
      <c r="E6" s="52">
        <f>'СВОД методиста ДО'!D47</f>
        <v>72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ДО'!T47</f>
        <v>30.333333333333336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ДО'!V47</f>
        <v>34.196666666666665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ДО'!X47</f>
        <v>7.4700000000000006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82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48</v>
      </c>
      <c r="D12" s="53"/>
      <c r="F12" s="55">
        <f>'СВОД методиста ДО'!D42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49</v>
      </c>
      <c r="D16" s="53"/>
      <c r="E16" s="53"/>
      <c r="F16" s="52">
        <f>'СВОД методиста ДО'!D43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ДО'!T43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ДО'!V43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ДО'!X43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50</v>
      </c>
      <c r="D20" s="53"/>
      <c r="E20" s="53"/>
      <c r="F20" s="52">
        <f>'СВОД методиста ДО'!D44</f>
        <v>25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ДО'!T44</f>
        <v>4.1066666666666665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ДО'!V44</f>
        <v>13.973333333333333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ДО'!X44</f>
        <v>6.92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51</v>
      </c>
      <c r="D24" s="53"/>
      <c r="E24" s="53"/>
      <c r="F24" s="52">
        <f>'СВОД методиста ДО'!D45</f>
        <v>25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ДО'!T45</f>
        <v>12.226666666666668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ДО'!V45</f>
        <v>12.373333333333331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ДО'!X45</f>
        <v>0.4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52</v>
      </c>
      <c r="D28" s="53"/>
      <c r="E28" s="53"/>
      <c r="F28" s="53"/>
      <c r="G28" s="52">
        <f>'СВОД методиста ДО'!D46</f>
        <v>22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ДО'!T46</f>
        <v>14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ДО'!V46</f>
        <v>7.85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ДО'!X46</f>
        <v>0.15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>
      <c r="C33" s="110" t="s">
        <v>83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1" ht="48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>
      <c r="B38" s="36">
        <v>3</v>
      </c>
      <c r="C38" s="3" t="s">
        <v>18</v>
      </c>
      <c r="D38" s="43">
        <v>25</v>
      </c>
      <c r="E38" s="42">
        <v>7</v>
      </c>
      <c r="F38" s="42">
        <v>14</v>
      </c>
      <c r="G38" s="42">
        <v>4</v>
      </c>
      <c r="H38" s="42">
        <v>9</v>
      </c>
      <c r="I38" s="42">
        <v>11</v>
      </c>
      <c r="J38" s="42">
        <v>5</v>
      </c>
      <c r="K38" s="42">
        <v>12</v>
      </c>
      <c r="L38" s="42">
        <v>7</v>
      </c>
      <c r="M38" s="42">
        <v>6</v>
      </c>
      <c r="N38" s="42">
        <v>7</v>
      </c>
      <c r="O38" s="42">
        <v>14</v>
      </c>
      <c r="P38" s="42">
        <v>4</v>
      </c>
      <c r="Q38" s="42">
        <v>4</v>
      </c>
      <c r="R38" s="42">
        <v>12</v>
      </c>
      <c r="S38" s="42">
        <v>9</v>
      </c>
      <c r="T38" s="36">
        <f t="shared" si="0"/>
        <v>7.8</v>
      </c>
      <c r="U38" s="27">
        <f t="shared" si="1"/>
        <v>31.2</v>
      </c>
      <c r="V38" s="31">
        <f t="shared" si="2"/>
        <v>11.6</v>
      </c>
      <c r="W38" s="27">
        <f t="shared" si="3"/>
        <v>46.4</v>
      </c>
      <c r="X38" s="31">
        <f t="shared" si="4"/>
        <v>5.6</v>
      </c>
      <c r="Y38" s="27">
        <f t="shared" si="5"/>
        <v>22.4</v>
      </c>
      <c r="Z38" s="84"/>
      <c r="AA38" s="82"/>
      <c r="AB38" s="84"/>
      <c r="AC38" s="82"/>
      <c r="AD38" s="84"/>
      <c r="AE38" s="82"/>
    </row>
    <row r="39" spans="2:31" ht="15.75">
      <c r="B39" s="36">
        <v>4</v>
      </c>
      <c r="C39" s="3" t="s">
        <v>19</v>
      </c>
      <c r="D39" s="43">
        <v>25</v>
      </c>
      <c r="E39" s="42">
        <v>14</v>
      </c>
      <c r="F39" s="42">
        <v>11</v>
      </c>
      <c r="G39" s="42">
        <v>0</v>
      </c>
      <c r="H39" s="42">
        <v>8</v>
      </c>
      <c r="I39" s="42">
        <v>15</v>
      </c>
      <c r="J39" s="42">
        <v>2</v>
      </c>
      <c r="K39" s="42">
        <v>15</v>
      </c>
      <c r="L39" s="42">
        <v>10</v>
      </c>
      <c r="M39" s="42">
        <v>0</v>
      </c>
      <c r="N39" s="42">
        <v>13</v>
      </c>
      <c r="O39" s="42">
        <v>12</v>
      </c>
      <c r="P39" s="42">
        <v>0</v>
      </c>
      <c r="Q39" s="42">
        <v>11</v>
      </c>
      <c r="R39" s="42">
        <v>14</v>
      </c>
      <c r="S39" s="42">
        <v>0</v>
      </c>
      <c r="T39" s="36">
        <f t="shared" si="0"/>
        <v>12.2</v>
      </c>
      <c r="U39" s="27">
        <f t="shared" si="1"/>
        <v>48.8</v>
      </c>
      <c r="V39" s="31">
        <f t="shared" si="2"/>
        <v>12.4</v>
      </c>
      <c r="W39" s="27">
        <f t="shared" si="3"/>
        <v>49.6</v>
      </c>
      <c r="X39" s="31">
        <f t="shared" si="4"/>
        <v>0.4</v>
      </c>
      <c r="Y39" s="27">
        <f t="shared" si="5"/>
        <v>1.6</v>
      </c>
      <c r="Z39" s="84"/>
      <c r="AA39" s="82"/>
      <c r="AB39" s="84"/>
      <c r="AC39" s="82"/>
      <c r="AD39" s="84"/>
      <c r="AE39" s="82"/>
    </row>
    <row r="40" spans="2:31" ht="18.75" customHeight="1">
      <c r="B40" s="36">
        <v>5</v>
      </c>
      <c r="C40" s="3" t="s">
        <v>32</v>
      </c>
      <c r="D40" s="43">
        <v>22</v>
      </c>
      <c r="E40" s="42">
        <v>19</v>
      </c>
      <c r="F40" s="42">
        <v>3</v>
      </c>
      <c r="G40" s="42">
        <v>0</v>
      </c>
      <c r="H40" s="42">
        <v>13</v>
      </c>
      <c r="I40" s="42">
        <v>8</v>
      </c>
      <c r="J40" s="42">
        <v>1</v>
      </c>
      <c r="K40" s="42">
        <v>16</v>
      </c>
      <c r="L40" s="42">
        <v>6</v>
      </c>
      <c r="M40" s="42">
        <v>0</v>
      </c>
      <c r="N40" s="42">
        <v>14</v>
      </c>
      <c r="O40" s="42">
        <v>8</v>
      </c>
      <c r="P40" s="42">
        <v>0</v>
      </c>
      <c r="Q40" s="42">
        <v>18</v>
      </c>
      <c r="R40" s="42">
        <v>4</v>
      </c>
      <c r="S40" s="42">
        <v>0</v>
      </c>
      <c r="T40" s="36">
        <f t="shared" si="0"/>
        <v>16</v>
      </c>
      <c r="U40" s="27">
        <f t="shared" si="1"/>
        <v>72.727272727272734</v>
      </c>
      <c r="V40" s="31">
        <f t="shared" si="2"/>
        <v>5.8</v>
      </c>
      <c r="W40" s="27">
        <f t="shared" si="3"/>
        <v>26.363636363636363</v>
      </c>
      <c r="X40" s="31">
        <f t="shared" si="4"/>
        <v>0.2</v>
      </c>
      <c r="Y40" s="27">
        <f t="shared" si="5"/>
        <v>0.90909090909090906</v>
      </c>
      <c r="Z40" s="84"/>
      <c r="AA40" s="82"/>
      <c r="AB40" s="84"/>
      <c r="AC40" s="82"/>
      <c r="AD40" s="84"/>
      <c r="AE40" s="82"/>
    </row>
    <row r="41" spans="2:31" ht="22.5" customHeight="1">
      <c r="B41" s="90" t="s">
        <v>13</v>
      </c>
      <c r="C41" s="92"/>
      <c r="D41" s="12">
        <f t="shared" ref="D41" si="6">SUM(D35:D40)</f>
        <v>72</v>
      </c>
      <c r="E41" s="12">
        <f t="shared" ref="E41:S41" si="7">SUM(E36:E40)</f>
        <v>40</v>
      </c>
      <c r="F41" s="12">
        <f t="shared" si="7"/>
        <v>28</v>
      </c>
      <c r="G41" s="12">
        <f t="shared" si="7"/>
        <v>4</v>
      </c>
      <c r="H41" s="12">
        <f t="shared" si="7"/>
        <v>30</v>
      </c>
      <c r="I41" s="12">
        <f t="shared" si="7"/>
        <v>34</v>
      </c>
      <c r="J41" s="12">
        <f t="shared" si="7"/>
        <v>8</v>
      </c>
      <c r="K41" s="12">
        <f t="shared" si="7"/>
        <v>43</v>
      </c>
      <c r="L41" s="12">
        <f t="shared" si="7"/>
        <v>23</v>
      </c>
      <c r="M41" s="12">
        <f t="shared" si="7"/>
        <v>6</v>
      </c>
      <c r="N41" s="12">
        <f t="shared" si="7"/>
        <v>34</v>
      </c>
      <c r="O41" s="12">
        <f t="shared" si="7"/>
        <v>34</v>
      </c>
      <c r="P41" s="12">
        <f t="shared" si="7"/>
        <v>4</v>
      </c>
      <c r="Q41" s="12">
        <f t="shared" si="7"/>
        <v>33</v>
      </c>
      <c r="R41" s="12">
        <f t="shared" si="7"/>
        <v>30</v>
      </c>
      <c r="S41" s="12">
        <f t="shared" si="7"/>
        <v>9</v>
      </c>
      <c r="T41" s="33">
        <f>(E41+H41+K41+N41+Q41)/5</f>
        <v>36</v>
      </c>
      <c r="U41" s="34">
        <f t="shared" si="1"/>
        <v>50</v>
      </c>
      <c r="V41" s="35">
        <f t="shared" si="2"/>
        <v>29.8</v>
      </c>
      <c r="W41" s="34">
        <f t="shared" si="3"/>
        <v>41.388888888888886</v>
      </c>
      <c r="X41" s="35">
        <f t="shared" si="4"/>
        <v>6.2</v>
      </c>
      <c r="Y41" s="34">
        <f t="shared" si="5"/>
        <v>8.6111111111111107</v>
      </c>
      <c r="Z41" s="84"/>
      <c r="AA41" s="82"/>
      <c r="AB41" s="84"/>
      <c r="AC41" s="82"/>
      <c r="AD41" s="84"/>
      <c r="AE41" s="82"/>
    </row>
    <row r="42" spans="2:31" ht="15.75">
      <c r="B42" s="90" t="s">
        <v>14</v>
      </c>
      <c r="C42" s="92"/>
      <c r="D42" s="13">
        <f>D41*100/D41</f>
        <v>100</v>
      </c>
      <c r="E42" s="28">
        <f>E41*100/D41</f>
        <v>55.555555555555557</v>
      </c>
      <c r="F42" s="29">
        <f>F41*100/D41</f>
        <v>38.888888888888886</v>
      </c>
      <c r="G42" s="29">
        <f>G41*100/D41</f>
        <v>5.5555555555555554</v>
      </c>
      <c r="H42" s="29">
        <f>H41*100/D41</f>
        <v>41.666666666666664</v>
      </c>
      <c r="I42" s="29">
        <f>I41*100/D41</f>
        <v>47.222222222222221</v>
      </c>
      <c r="J42" s="29">
        <f>J41*100/D41</f>
        <v>11.111111111111111</v>
      </c>
      <c r="K42" s="29">
        <f>K41*100/D41</f>
        <v>59.722222222222221</v>
      </c>
      <c r="L42" s="29">
        <f>L41*100/D41</f>
        <v>31.944444444444443</v>
      </c>
      <c r="M42" s="29">
        <f>M41*100/D41</f>
        <v>8.3333333333333339</v>
      </c>
      <c r="N42" s="29">
        <f>N41*100/D41</f>
        <v>47.222222222222221</v>
      </c>
      <c r="O42" s="29">
        <f>O41*100/D41</f>
        <v>47.222222222222221</v>
      </c>
      <c r="P42" s="29">
        <f>P41*100/D41</f>
        <v>5.5555555555555554</v>
      </c>
      <c r="Q42" s="29">
        <f>Q41*100/D41</f>
        <v>45.833333333333336</v>
      </c>
      <c r="R42" s="29">
        <f>R41*100/D41</f>
        <v>41.666666666666664</v>
      </c>
      <c r="S42" s="29">
        <f>S41*100/D41</f>
        <v>12.5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>
      <c r="C45" s="53" t="s">
        <v>84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>
      <c r="C46" s="66" t="s">
        <v>48</v>
      </c>
      <c r="F46" s="55">
        <f>D36</f>
        <v>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1" ht="18.75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>
      <c r="C50" s="51" t="s">
        <v>49</v>
      </c>
      <c r="D50" s="53"/>
      <c r="E50" s="53"/>
      <c r="F50" s="52">
        <f>D37</f>
        <v>0</v>
      </c>
      <c r="G50" s="53"/>
      <c r="J50" s="51"/>
      <c r="P50" s="55"/>
    </row>
    <row r="51" spans="3:32" ht="18.75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>
      <c r="C52" s="53" t="s">
        <v>6</v>
      </c>
      <c r="D52" s="53"/>
      <c r="E52" s="86">
        <f>V37</f>
        <v>0</v>
      </c>
      <c r="F52" s="52"/>
      <c r="G52" s="53"/>
      <c r="K52" s="110" t="s">
        <v>75</v>
      </c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</row>
    <row r="53" spans="3:32" ht="18.75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77</v>
      </c>
      <c r="T53" s="51" t="s">
        <v>85</v>
      </c>
    </row>
    <row r="54" spans="3:32" ht="18.75">
      <c r="C54" s="51" t="s">
        <v>50</v>
      </c>
      <c r="D54" s="53"/>
      <c r="E54" s="53"/>
      <c r="F54" s="52">
        <f>D38</f>
        <v>25</v>
      </c>
      <c r="G54" s="53"/>
      <c r="J54" s="57"/>
      <c r="K54" s="53" t="s">
        <v>65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65</v>
      </c>
      <c r="U54" s="58"/>
      <c r="V54" s="58"/>
      <c r="W54" s="58"/>
      <c r="X54" s="58"/>
      <c r="Y54" s="85">
        <f>E13+E14</f>
        <v>0</v>
      </c>
    </row>
    <row r="55" spans="3:32" ht="18.75">
      <c r="C55" s="53" t="s">
        <v>5</v>
      </c>
      <c r="D55" s="53"/>
      <c r="E55" s="52">
        <f>T38</f>
        <v>7.8</v>
      </c>
      <c r="F55" s="52"/>
      <c r="G55" s="53"/>
      <c r="J55" s="53"/>
      <c r="K55" s="53" t="s">
        <v>66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66</v>
      </c>
      <c r="U55" s="58"/>
      <c r="V55" s="58"/>
      <c r="W55" s="58"/>
      <c r="X55" s="58"/>
      <c r="Y55" s="85">
        <f>E17+E18</f>
        <v>0</v>
      </c>
    </row>
    <row r="56" spans="3:32" ht="18.75">
      <c r="C56" s="53" t="s">
        <v>6</v>
      </c>
      <c r="D56" s="53"/>
      <c r="E56" s="86">
        <f>V38</f>
        <v>11.6</v>
      </c>
      <c r="F56" s="52"/>
      <c r="G56" s="53"/>
      <c r="J56" s="53"/>
      <c r="K56" s="53" t="s">
        <v>67</v>
      </c>
      <c r="L56" s="58"/>
      <c r="M56" s="58"/>
      <c r="N56" s="58"/>
      <c r="O56" s="58"/>
      <c r="P56" s="85">
        <f>E55+E56</f>
        <v>19.399999999999999</v>
      </c>
      <c r="Q56" s="58"/>
      <c r="R56" s="58"/>
      <c r="S56" s="58"/>
      <c r="T56" s="53" t="s">
        <v>67</v>
      </c>
      <c r="U56" s="58"/>
      <c r="V56" s="58"/>
      <c r="W56" s="58"/>
      <c r="X56" s="58"/>
      <c r="Y56" s="85">
        <f>E21+E22</f>
        <v>18.079999999999998</v>
      </c>
    </row>
    <row r="57" spans="3:32" ht="18.75">
      <c r="C57" s="53" t="s">
        <v>7</v>
      </c>
      <c r="D57" s="53"/>
      <c r="E57" s="86">
        <f>X38</f>
        <v>5.6</v>
      </c>
      <c r="F57" s="52"/>
      <c r="G57" s="53"/>
      <c r="J57" s="53"/>
      <c r="K57" s="53" t="s">
        <v>68</v>
      </c>
      <c r="L57" s="58"/>
      <c r="M57" s="58"/>
      <c r="N57" s="58"/>
      <c r="O57" s="58"/>
      <c r="P57" s="85">
        <f>E59+E60</f>
        <v>24.6</v>
      </c>
      <c r="Q57" s="58"/>
      <c r="R57" s="58"/>
      <c r="S57" s="58"/>
      <c r="T57" s="53" t="s">
        <v>68</v>
      </c>
      <c r="U57" s="58"/>
      <c r="V57" s="58"/>
      <c r="W57" s="58"/>
      <c r="X57" s="58"/>
      <c r="Y57" s="85">
        <f>E25+E26</f>
        <v>24.6</v>
      </c>
    </row>
    <row r="58" spans="3:32" ht="18.75">
      <c r="C58" s="51" t="s">
        <v>51</v>
      </c>
      <c r="D58" s="53"/>
      <c r="E58" s="53"/>
      <c r="F58" s="52">
        <f>D39</f>
        <v>25</v>
      </c>
      <c r="G58" s="53"/>
      <c r="J58" s="53"/>
      <c r="K58" s="53" t="s">
        <v>69</v>
      </c>
      <c r="L58" s="58"/>
      <c r="M58" s="58"/>
      <c r="N58" s="58"/>
      <c r="O58" s="58"/>
      <c r="P58" s="85">
        <f>E63+E64</f>
        <v>21.8</v>
      </c>
      <c r="Q58" s="58"/>
      <c r="R58" s="58"/>
      <c r="S58" s="53"/>
      <c r="T58" s="53" t="s">
        <v>69</v>
      </c>
      <c r="U58" s="58"/>
      <c r="V58" s="58"/>
      <c r="W58" s="58"/>
      <c r="X58" s="58"/>
      <c r="Y58" s="85">
        <f>E29+E30</f>
        <v>21.85</v>
      </c>
    </row>
    <row r="59" spans="3:32" ht="18.75">
      <c r="C59" s="53" t="s">
        <v>5</v>
      </c>
      <c r="D59" s="53"/>
      <c r="E59" s="52">
        <f>T39</f>
        <v>12.2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>
      <c r="C60" s="53" t="s">
        <v>6</v>
      </c>
      <c r="D60" s="53"/>
      <c r="E60" s="86">
        <f>V39</f>
        <v>12.4</v>
      </c>
      <c r="F60" s="53"/>
      <c r="G60" s="53"/>
    </row>
    <row r="61" spans="3:32" ht="18.75">
      <c r="C61" s="53" t="s">
        <v>7</v>
      </c>
      <c r="D61" s="53"/>
      <c r="E61" s="86">
        <f>X39</f>
        <v>0.4</v>
      </c>
      <c r="F61" s="53"/>
      <c r="G61" s="53"/>
    </row>
    <row r="62" spans="3:32" ht="18.75">
      <c r="C62" s="51" t="s">
        <v>52</v>
      </c>
      <c r="D62" s="53"/>
      <c r="E62" s="53"/>
      <c r="F62" s="53"/>
      <c r="G62" s="52">
        <f>D40</f>
        <v>22</v>
      </c>
    </row>
    <row r="63" spans="3:32" ht="18.75">
      <c r="C63" s="53" t="s">
        <v>5</v>
      </c>
      <c r="D63" s="53"/>
      <c r="E63" s="52">
        <f>T40</f>
        <v>16</v>
      </c>
      <c r="F63" s="53"/>
      <c r="G63" s="53"/>
    </row>
    <row r="64" spans="3:32" ht="18.75">
      <c r="C64" s="53" t="s">
        <v>6</v>
      </c>
      <c r="D64" s="56"/>
      <c r="E64" s="86">
        <f>V40</f>
        <v>5.8</v>
      </c>
      <c r="F64" s="56"/>
      <c r="G64" s="56"/>
    </row>
    <row r="65" spans="2:7" ht="18.75">
      <c r="C65" s="53" t="s">
        <v>7</v>
      </c>
      <c r="D65" s="56"/>
      <c r="E65" s="86">
        <f>X40</f>
        <v>0.2</v>
      </c>
      <c r="F65" s="56"/>
      <c r="G65" s="56"/>
    </row>
    <row r="68" spans="2:7" ht="18.75">
      <c r="C68" s="53" t="s">
        <v>78</v>
      </c>
    </row>
    <row r="70" spans="2:7" ht="15.75">
      <c r="B70" s="67"/>
      <c r="C70" s="68"/>
      <c r="D70" s="68"/>
      <c r="E70" s="68"/>
      <c r="F70" s="67"/>
    </row>
    <row r="500" spans="4:42" ht="63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0</v>
      </c>
      <c r="I501" s="69">
        <f t="shared" si="9"/>
        <v>0</v>
      </c>
      <c r="J501" s="69">
        <f t="shared" si="9"/>
        <v>0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0</v>
      </c>
      <c r="Q501" s="69">
        <f t="shared" si="11"/>
        <v>0</v>
      </c>
      <c r="R501" s="69">
        <f t="shared" si="11"/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0</v>
      </c>
      <c r="Y501" s="69">
        <f t="shared" si="13"/>
        <v>0</v>
      </c>
      <c r="Z501" s="69">
        <f t="shared" si="13"/>
        <v>0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0</v>
      </c>
      <c r="AG501" s="69">
        <f t="shared" si="15"/>
        <v>0</v>
      </c>
      <c r="AH501" s="69">
        <f t="shared" si="15"/>
        <v>0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0</v>
      </c>
      <c r="AO501" s="69">
        <f t="shared" ref="AO501:AO504" si="18">U511</f>
        <v>0</v>
      </c>
      <c r="AP501" s="69">
        <f t="shared" ref="AP501:AP504" si="19">U511</f>
        <v>0</v>
      </c>
    </row>
    <row r="502" spans="4:42" ht="15.75">
      <c r="D502" s="3" t="s">
        <v>18</v>
      </c>
      <c r="E502" s="69">
        <f t="shared" ref="E502:G502" si="20">E38</f>
        <v>7</v>
      </c>
      <c r="F502" s="69">
        <f t="shared" si="20"/>
        <v>14</v>
      </c>
      <c r="G502" s="69">
        <f t="shared" si="20"/>
        <v>4</v>
      </c>
      <c r="H502" s="69">
        <f t="shared" ref="H502:J502" si="21">G512</f>
        <v>3</v>
      </c>
      <c r="I502" s="69">
        <f t="shared" si="21"/>
        <v>17</v>
      </c>
      <c r="J502" s="69">
        <f t="shared" si="21"/>
        <v>5</v>
      </c>
      <c r="L502" s="3" t="s">
        <v>18</v>
      </c>
      <c r="M502" s="69">
        <f t="shared" ref="M502:O502" si="22">H38</f>
        <v>9</v>
      </c>
      <c r="N502" s="69">
        <f t="shared" si="22"/>
        <v>11</v>
      </c>
      <c r="O502" s="69">
        <f t="shared" si="22"/>
        <v>5</v>
      </c>
      <c r="P502" s="69">
        <f t="shared" ref="P502:R502" si="23">J512</f>
        <v>4.333333333333333</v>
      </c>
      <c r="Q502" s="69">
        <f t="shared" si="23"/>
        <v>12.666666666666666</v>
      </c>
      <c r="R502" s="69">
        <f t="shared" si="23"/>
        <v>8</v>
      </c>
      <c r="T502" s="3" t="s">
        <v>18</v>
      </c>
      <c r="U502" s="69">
        <f t="shared" ref="U502:W502" si="24">K38</f>
        <v>12</v>
      </c>
      <c r="V502" s="69">
        <f t="shared" si="24"/>
        <v>7</v>
      </c>
      <c r="W502" s="69">
        <f t="shared" si="24"/>
        <v>6</v>
      </c>
      <c r="X502" s="69">
        <f t="shared" ref="X502:Z502" si="25">M512</f>
        <v>3</v>
      </c>
      <c r="Y502" s="69">
        <f t="shared" si="25"/>
        <v>15</v>
      </c>
      <c r="Z502" s="69">
        <f t="shared" si="25"/>
        <v>7</v>
      </c>
      <c r="AB502" s="3" t="s">
        <v>18</v>
      </c>
      <c r="AC502" s="69">
        <f t="shared" ref="AC502:AE502" si="26">N38</f>
        <v>7</v>
      </c>
      <c r="AD502" s="69">
        <f t="shared" si="26"/>
        <v>14</v>
      </c>
      <c r="AE502" s="69">
        <f t="shared" si="26"/>
        <v>4</v>
      </c>
      <c r="AF502" s="69">
        <f t="shared" ref="AF502:AH502" si="27">P512</f>
        <v>6.2</v>
      </c>
      <c r="AG502" s="69">
        <f t="shared" si="27"/>
        <v>13.2</v>
      </c>
      <c r="AH502" s="69">
        <f t="shared" si="27"/>
        <v>5.6</v>
      </c>
      <c r="AJ502" s="3" t="s">
        <v>18</v>
      </c>
      <c r="AK502" s="69">
        <f t="shared" ref="AK502:AM502" si="28">Q38</f>
        <v>4</v>
      </c>
      <c r="AL502" s="69">
        <f t="shared" si="28"/>
        <v>12</v>
      </c>
      <c r="AM502" s="69">
        <f t="shared" si="28"/>
        <v>9</v>
      </c>
      <c r="AN502" s="69">
        <f t="shared" si="17"/>
        <v>4</v>
      </c>
      <c r="AO502" s="69">
        <f t="shared" si="18"/>
        <v>9</v>
      </c>
      <c r="AP502" s="69">
        <f t="shared" si="19"/>
        <v>9</v>
      </c>
    </row>
    <row r="503" spans="4:42" ht="15.75">
      <c r="D503" s="3" t="s">
        <v>19</v>
      </c>
      <c r="E503" s="69">
        <f t="shared" ref="E503:G503" si="29">E39</f>
        <v>14</v>
      </c>
      <c r="F503" s="69">
        <f t="shared" si="29"/>
        <v>11</v>
      </c>
      <c r="G503" s="69">
        <f t="shared" si="29"/>
        <v>0</v>
      </c>
      <c r="H503" s="69">
        <f t="shared" ref="H503:J503" si="30">G513</f>
        <v>14</v>
      </c>
      <c r="I503" s="69">
        <f t="shared" si="30"/>
        <v>11</v>
      </c>
      <c r="J503" s="69">
        <f t="shared" si="30"/>
        <v>0</v>
      </c>
      <c r="L503" s="3" t="s">
        <v>19</v>
      </c>
      <c r="M503" s="69">
        <f t="shared" ref="M503:O503" si="31">H39</f>
        <v>8</v>
      </c>
      <c r="N503" s="69">
        <f t="shared" si="31"/>
        <v>15</v>
      </c>
      <c r="O503" s="69">
        <f t="shared" si="31"/>
        <v>2</v>
      </c>
      <c r="P503" s="69">
        <f t="shared" ref="P503:R503" si="32">J513</f>
        <v>8.3333333333333339</v>
      </c>
      <c r="Q503" s="69">
        <f t="shared" si="32"/>
        <v>14.666666666666666</v>
      </c>
      <c r="R503" s="69">
        <f t="shared" si="32"/>
        <v>2</v>
      </c>
      <c r="T503" s="3" t="s">
        <v>19</v>
      </c>
      <c r="U503" s="69">
        <f t="shared" ref="U503:W503" si="33">K39</f>
        <v>15</v>
      </c>
      <c r="V503" s="69">
        <f t="shared" si="33"/>
        <v>10</v>
      </c>
      <c r="W503" s="69">
        <f t="shared" si="33"/>
        <v>0</v>
      </c>
      <c r="X503" s="69">
        <f t="shared" ref="X503:Z503" si="34">M513</f>
        <v>15</v>
      </c>
      <c r="Y503" s="69">
        <f t="shared" si="34"/>
        <v>10</v>
      </c>
      <c r="Z503" s="69">
        <f t="shared" si="34"/>
        <v>0</v>
      </c>
      <c r="AB503" s="3" t="s">
        <v>19</v>
      </c>
      <c r="AC503" s="69">
        <f t="shared" ref="AC503:AE503" si="35">N39</f>
        <v>13</v>
      </c>
      <c r="AD503" s="69">
        <f t="shared" si="35"/>
        <v>12</v>
      </c>
      <c r="AE503" s="69">
        <f t="shared" si="35"/>
        <v>0</v>
      </c>
      <c r="AF503" s="69">
        <f t="shared" ref="AF503:AH503" si="36">P513</f>
        <v>12.8</v>
      </c>
      <c r="AG503" s="69">
        <f t="shared" si="36"/>
        <v>12.2</v>
      </c>
      <c r="AH503" s="69">
        <f t="shared" si="36"/>
        <v>0</v>
      </c>
      <c r="AJ503" s="3" t="s">
        <v>19</v>
      </c>
      <c r="AK503" s="69">
        <f t="shared" ref="AK503:AM503" si="37">Q39</f>
        <v>11</v>
      </c>
      <c r="AL503" s="69">
        <f t="shared" si="37"/>
        <v>14</v>
      </c>
      <c r="AM503" s="69">
        <f t="shared" si="37"/>
        <v>0</v>
      </c>
      <c r="AN503" s="69">
        <f t="shared" si="17"/>
        <v>11</v>
      </c>
      <c r="AO503" s="69">
        <f t="shared" si="18"/>
        <v>0</v>
      </c>
      <c r="AP503" s="69">
        <f t="shared" si="19"/>
        <v>0</v>
      </c>
    </row>
    <row r="504" spans="4:42" ht="47.25">
      <c r="D504" s="5" t="s">
        <v>32</v>
      </c>
      <c r="E504" s="69">
        <f t="shared" ref="E504:G504" si="38">E40</f>
        <v>19</v>
      </c>
      <c r="F504" s="69">
        <f t="shared" si="38"/>
        <v>3</v>
      </c>
      <c r="G504" s="69">
        <f t="shared" si="38"/>
        <v>0</v>
      </c>
      <c r="H504" s="69">
        <f t="shared" ref="H504:J504" si="39">G514</f>
        <v>9</v>
      </c>
      <c r="I504" s="69">
        <f t="shared" si="39"/>
        <v>13</v>
      </c>
      <c r="J504" s="69">
        <f t="shared" si="39"/>
        <v>0</v>
      </c>
      <c r="L504" s="5" t="s">
        <v>32</v>
      </c>
      <c r="M504" s="69">
        <f t="shared" ref="M504:O504" si="40">H40</f>
        <v>13</v>
      </c>
      <c r="N504" s="69">
        <f t="shared" si="40"/>
        <v>8</v>
      </c>
      <c r="O504" s="69">
        <f t="shared" si="40"/>
        <v>1</v>
      </c>
      <c r="P504" s="69">
        <f t="shared" ref="P504:R504" si="41">J514</f>
        <v>13</v>
      </c>
      <c r="Q504" s="69">
        <f t="shared" si="41"/>
        <v>8.25</v>
      </c>
      <c r="R504" s="69">
        <f t="shared" si="41"/>
        <v>0.75</v>
      </c>
      <c r="T504" s="5" t="s">
        <v>32</v>
      </c>
      <c r="U504" s="69">
        <f t="shared" ref="U504:W504" si="42">K40</f>
        <v>16</v>
      </c>
      <c r="V504" s="69">
        <f t="shared" si="42"/>
        <v>6</v>
      </c>
      <c r="W504" s="69">
        <f t="shared" si="42"/>
        <v>0</v>
      </c>
      <c r="X504" s="69">
        <f t="shared" ref="X504:Z504" si="43">M514</f>
        <v>16</v>
      </c>
      <c r="Y504" s="69">
        <f t="shared" si="43"/>
        <v>6</v>
      </c>
      <c r="Z504" s="69">
        <f t="shared" si="43"/>
        <v>0</v>
      </c>
      <c r="AB504" s="5" t="s">
        <v>32</v>
      </c>
      <c r="AC504" s="69">
        <f t="shared" ref="AC504:AE504" si="44">N40</f>
        <v>14</v>
      </c>
      <c r="AD504" s="69">
        <f t="shared" si="44"/>
        <v>8</v>
      </c>
      <c r="AE504" s="69">
        <f t="shared" si="44"/>
        <v>0</v>
      </c>
      <c r="AF504" s="69">
        <f t="shared" ref="AF504:AH504" si="45">P514</f>
        <v>14</v>
      </c>
      <c r="AG504" s="69">
        <f t="shared" si="45"/>
        <v>8</v>
      </c>
      <c r="AH504" s="69">
        <f t="shared" si="45"/>
        <v>0</v>
      </c>
      <c r="AJ504" s="5" t="s">
        <v>32</v>
      </c>
      <c r="AK504" s="69">
        <f t="shared" ref="AK504:AM504" si="46">Q40</f>
        <v>18</v>
      </c>
      <c r="AL504" s="69">
        <f t="shared" si="46"/>
        <v>4</v>
      </c>
      <c r="AM504" s="69">
        <f t="shared" si="46"/>
        <v>0</v>
      </c>
      <c r="AN504" s="69">
        <f t="shared" si="17"/>
        <v>18</v>
      </c>
      <c r="AO504" s="69">
        <f t="shared" si="18"/>
        <v>0</v>
      </c>
      <c r="AP504" s="69">
        <f t="shared" si="19"/>
        <v>0</v>
      </c>
    </row>
    <row r="505" spans="4:42">
      <c r="D505" s="69"/>
      <c r="E505" s="113" t="s">
        <v>80</v>
      </c>
      <c r="F505" s="114"/>
      <c r="G505" s="115"/>
      <c r="H505" s="113" t="s">
        <v>86</v>
      </c>
      <c r="I505" s="114"/>
      <c r="J505" s="115"/>
      <c r="L505" s="69"/>
      <c r="M505" s="113" t="s">
        <v>80</v>
      </c>
      <c r="N505" s="114"/>
      <c r="O505" s="115"/>
      <c r="P505" s="113" t="s">
        <v>86</v>
      </c>
      <c r="Q505" s="114"/>
      <c r="R505" s="115"/>
      <c r="T505" s="69"/>
      <c r="U505" s="113" t="s">
        <v>80</v>
      </c>
      <c r="V505" s="114"/>
      <c r="W505" s="115"/>
      <c r="X505" s="113" t="s">
        <v>86</v>
      </c>
      <c r="Y505" s="114"/>
      <c r="Z505" s="115"/>
      <c r="AB505" s="69"/>
      <c r="AC505" s="113" t="s">
        <v>80</v>
      </c>
      <c r="AD505" s="114"/>
      <c r="AE505" s="115"/>
      <c r="AF505" s="113" t="s">
        <v>86</v>
      </c>
      <c r="AG505" s="114"/>
      <c r="AH505" s="115"/>
      <c r="AJ505" s="69"/>
      <c r="AK505" s="113" t="s">
        <v>80</v>
      </c>
      <c r="AL505" s="114"/>
      <c r="AM505" s="115"/>
      <c r="AN505" s="113" t="s">
        <v>86</v>
      </c>
      <c r="AO505" s="114"/>
      <c r="AP505" s="115"/>
    </row>
    <row r="508" spans="4:42" ht="15.75">
      <c r="D508" s="101" t="s">
        <v>0</v>
      </c>
      <c r="E508" s="98" t="s">
        <v>15</v>
      </c>
      <c r="F508" s="98" t="s">
        <v>12</v>
      </c>
      <c r="G508" s="101" t="s">
        <v>4</v>
      </c>
      <c r="H508" s="101"/>
      <c r="I508" s="101"/>
      <c r="J508" s="98" t="s">
        <v>9</v>
      </c>
      <c r="K508" s="98"/>
      <c r="L508" s="98"/>
      <c r="M508" s="98" t="s">
        <v>10</v>
      </c>
      <c r="N508" s="98"/>
      <c r="O508" s="98"/>
      <c r="P508" s="98" t="s">
        <v>11</v>
      </c>
      <c r="Q508" s="98"/>
      <c r="R508" s="98"/>
      <c r="S508" s="98" t="s">
        <v>8</v>
      </c>
      <c r="T508" s="98"/>
      <c r="U508" s="98"/>
      <c r="V508" s="106" t="s">
        <v>31</v>
      </c>
      <c r="W508" s="107"/>
      <c r="X508" s="107"/>
      <c r="Y508" s="107"/>
      <c r="Z508" s="107"/>
      <c r="AA508" s="108"/>
    </row>
    <row r="509" spans="4:42" ht="63">
      <c r="D509" s="101"/>
      <c r="E509" s="98"/>
      <c r="F509" s="98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>
      <c r="D511" s="39">
        <v>2</v>
      </c>
      <c r="E511" s="3" t="s">
        <v>17</v>
      </c>
      <c r="F511" s="43"/>
      <c r="G511" s="42">
        <f>'СВОД методиста ДО'!E43</f>
        <v>0</v>
      </c>
      <c r="H511" s="42">
        <f>'СВОД методиста ДО'!F43</f>
        <v>0</v>
      </c>
      <c r="I511" s="42">
        <f>'СВОД методиста ДО'!G43</f>
        <v>0</v>
      </c>
      <c r="J511" s="42">
        <f>'СВОД методиста ДО'!H43</f>
        <v>0</v>
      </c>
      <c r="K511" s="42">
        <f>'СВОД методиста ДО'!I43</f>
        <v>0</v>
      </c>
      <c r="L511" s="42">
        <f>'СВОД методиста ДО'!J43</f>
        <v>0</v>
      </c>
      <c r="M511" s="42">
        <f>'СВОД методиста ДО'!K43</f>
        <v>0</v>
      </c>
      <c r="N511" s="42">
        <f>'СВОД методиста ДО'!L43</f>
        <v>0</v>
      </c>
      <c r="O511" s="42">
        <f>'СВОД методиста ДО'!M43</f>
        <v>0</v>
      </c>
      <c r="P511" s="42">
        <f>'СВОД методиста ДО'!N43</f>
        <v>0</v>
      </c>
      <c r="Q511" s="42">
        <f>'СВОД методиста ДО'!O43</f>
        <v>0</v>
      </c>
      <c r="R511" s="42">
        <f>'СВОД методиста ДО'!P43</f>
        <v>0</v>
      </c>
      <c r="S511" s="42">
        <f>'СВОД методиста ДО'!Q43</f>
        <v>0</v>
      </c>
      <c r="T511" s="42">
        <f>'СВОД методиста ДО'!R43</f>
        <v>0</v>
      </c>
      <c r="U511" s="42">
        <f>'СВОД методиста ДО'!S43</f>
        <v>0</v>
      </c>
      <c r="V511" s="39">
        <f t="shared" si="47"/>
        <v>0</v>
      </c>
      <c r="W511" s="27" t="e">
        <f t="shared" si="48"/>
        <v>#DIV/0!</v>
      </c>
      <c r="X511" s="31">
        <f t="shared" si="49"/>
        <v>0</v>
      </c>
      <c r="Y511" s="27" t="e">
        <f t="shared" si="50"/>
        <v>#DIV/0!</v>
      </c>
      <c r="Z511" s="31">
        <f t="shared" si="51"/>
        <v>0</v>
      </c>
      <c r="AA511" s="27" t="e">
        <f t="shared" si="52"/>
        <v>#DIV/0!</v>
      </c>
    </row>
    <row r="512" spans="4:42" ht="15.75">
      <c r="D512" s="39">
        <v>3</v>
      </c>
      <c r="E512" s="3" t="s">
        <v>18</v>
      </c>
      <c r="F512" s="43"/>
      <c r="G512" s="42">
        <f>'СВОД методиста ДО'!E44</f>
        <v>3</v>
      </c>
      <c r="H512" s="42">
        <f>'СВОД методиста ДО'!F44</f>
        <v>17</v>
      </c>
      <c r="I512" s="42">
        <f>'СВОД методиста ДО'!G44</f>
        <v>5</v>
      </c>
      <c r="J512" s="42">
        <f>'СВОД методиста ДО'!H44</f>
        <v>4.333333333333333</v>
      </c>
      <c r="K512" s="42">
        <f>'СВОД методиста ДО'!I44</f>
        <v>12.666666666666666</v>
      </c>
      <c r="L512" s="42">
        <f>'СВОД методиста ДО'!J44</f>
        <v>8</v>
      </c>
      <c r="M512" s="42">
        <f>'СВОД методиста ДО'!K44</f>
        <v>3</v>
      </c>
      <c r="N512" s="42">
        <f>'СВОД методиста ДО'!L44</f>
        <v>15</v>
      </c>
      <c r="O512" s="42">
        <f>'СВОД методиста ДО'!M44</f>
        <v>7</v>
      </c>
      <c r="P512" s="42">
        <f>'СВОД методиста ДО'!N44</f>
        <v>6.2</v>
      </c>
      <c r="Q512" s="42">
        <f>'СВОД методиста ДО'!O44</f>
        <v>13.2</v>
      </c>
      <c r="R512" s="42">
        <f>'СВОД методиста ДО'!P44</f>
        <v>5.6</v>
      </c>
      <c r="S512" s="42">
        <f>'СВОД методиста ДО'!Q44</f>
        <v>4</v>
      </c>
      <c r="T512" s="42">
        <f>'СВОД методиста ДО'!R44</f>
        <v>12</v>
      </c>
      <c r="U512" s="42">
        <f>'СВОД методиста ДО'!S44</f>
        <v>9</v>
      </c>
      <c r="V512" s="39">
        <f t="shared" si="47"/>
        <v>4.1066666666666665</v>
      </c>
      <c r="W512" s="27" t="e">
        <f t="shared" si="48"/>
        <v>#DIV/0!</v>
      </c>
      <c r="X512" s="31">
        <f t="shared" si="49"/>
        <v>13.973333333333333</v>
      </c>
      <c r="Y512" s="27" t="e">
        <f t="shared" si="50"/>
        <v>#DIV/0!</v>
      </c>
      <c r="Z512" s="31">
        <f t="shared" si="51"/>
        <v>6.92</v>
      </c>
      <c r="AA512" s="27" t="e">
        <f t="shared" si="52"/>
        <v>#DIV/0!</v>
      </c>
    </row>
    <row r="513" spans="4:27" ht="15.75">
      <c r="D513" s="39">
        <v>4</v>
      </c>
      <c r="E513" s="3" t="s">
        <v>19</v>
      </c>
      <c r="F513" s="43"/>
      <c r="G513" s="42">
        <f>'СВОД методиста ДО'!E45</f>
        <v>14</v>
      </c>
      <c r="H513" s="42">
        <f>'СВОД методиста ДО'!F45</f>
        <v>11</v>
      </c>
      <c r="I513" s="42">
        <f>'СВОД методиста ДО'!G45</f>
        <v>0</v>
      </c>
      <c r="J513" s="42">
        <f>'СВОД методиста ДО'!H45</f>
        <v>8.3333333333333339</v>
      </c>
      <c r="K513" s="42">
        <f>'СВОД методиста ДО'!I45</f>
        <v>14.666666666666666</v>
      </c>
      <c r="L513" s="42">
        <f>'СВОД методиста ДО'!J45</f>
        <v>2</v>
      </c>
      <c r="M513" s="42">
        <f>'СВОД методиста ДО'!K45</f>
        <v>15</v>
      </c>
      <c r="N513" s="42">
        <f>'СВОД методиста ДО'!L45</f>
        <v>10</v>
      </c>
      <c r="O513" s="42">
        <f>'СВОД методиста ДО'!M45</f>
        <v>0</v>
      </c>
      <c r="P513" s="42">
        <f>'СВОД методиста ДО'!N45</f>
        <v>12.8</v>
      </c>
      <c r="Q513" s="42">
        <f>'СВОД методиста ДО'!O45</f>
        <v>12.2</v>
      </c>
      <c r="R513" s="42">
        <f>'СВОД методиста ДО'!P45</f>
        <v>0</v>
      </c>
      <c r="S513" s="42">
        <f>'СВОД методиста ДО'!Q45</f>
        <v>11</v>
      </c>
      <c r="T513" s="42">
        <f>'СВОД методиста ДО'!R45</f>
        <v>14</v>
      </c>
      <c r="U513" s="42">
        <f>'СВОД методиста ДО'!S45</f>
        <v>0</v>
      </c>
      <c r="V513" s="39">
        <f t="shared" si="47"/>
        <v>12.226666666666668</v>
      </c>
      <c r="W513" s="27" t="e">
        <f t="shared" si="48"/>
        <v>#DIV/0!</v>
      </c>
      <c r="X513" s="31">
        <f t="shared" si="49"/>
        <v>12.373333333333331</v>
      </c>
      <c r="Y513" s="27" t="e">
        <f t="shared" si="50"/>
        <v>#DIV/0!</v>
      </c>
      <c r="Z513" s="31">
        <f t="shared" si="51"/>
        <v>0.4</v>
      </c>
      <c r="AA513" s="27" t="e">
        <f t="shared" si="52"/>
        <v>#DIV/0!</v>
      </c>
    </row>
    <row r="514" spans="4:27" ht="15.75">
      <c r="D514" s="39">
        <v>5</v>
      </c>
      <c r="E514" s="3" t="s">
        <v>32</v>
      </c>
      <c r="F514" s="43"/>
      <c r="G514" s="42">
        <f>'СВОД методиста ДО'!E46</f>
        <v>9</v>
      </c>
      <c r="H514" s="42">
        <f>'СВОД методиста ДО'!F46</f>
        <v>13</v>
      </c>
      <c r="I514" s="42">
        <f>'СВОД методиста ДО'!G46</f>
        <v>0</v>
      </c>
      <c r="J514" s="42">
        <f>'СВОД методиста ДО'!H46</f>
        <v>13</v>
      </c>
      <c r="K514" s="42">
        <f>'СВОД методиста ДО'!I46</f>
        <v>8.25</v>
      </c>
      <c r="L514" s="42">
        <f>'СВОД методиста ДО'!J46</f>
        <v>0.75</v>
      </c>
      <c r="M514" s="42">
        <f>'СВОД методиста ДО'!K46</f>
        <v>16</v>
      </c>
      <c r="N514" s="42">
        <f>'СВОД методиста ДО'!L46</f>
        <v>6</v>
      </c>
      <c r="O514" s="42">
        <f>'СВОД методиста ДО'!M46</f>
        <v>0</v>
      </c>
      <c r="P514" s="42">
        <f>'СВОД методиста ДО'!N46</f>
        <v>14</v>
      </c>
      <c r="Q514" s="42">
        <f>'СВОД методиста ДО'!O46</f>
        <v>8</v>
      </c>
      <c r="R514" s="42">
        <f>'СВОД методиста ДО'!P46</f>
        <v>0</v>
      </c>
      <c r="S514" s="42">
        <f>'СВОД методиста ДО'!Q46</f>
        <v>18</v>
      </c>
      <c r="T514" s="42">
        <f>'СВОД методиста ДО'!R46</f>
        <v>4</v>
      </c>
      <c r="U514" s="42">
        <f>'СВОД методиста ДО'!S46</f>
        <v>0</v>
      </c>
      <c r="V514" s="39">
        <f t="shared" si="47"/>
        <v>14</v>
      </c>
      <c r="W514" s="27" t="e">
        <f t="shared" si="48"/>
        <v>#DIV/0!</v>
      </c>
      <c r="X514" s="31">
        <f t="shared" si="49"/>
        <v>7.85</v>
      </c>
      <c r="Y514" s="27" t="e">
        <f t="shared" si="50"/>
        <v>#DIV/0!</v>
      </c>
      <c r="Z514" s="31">
        <f t="shared" si="51"/>
        <v>0.15</v>
      </c>
      <c r="AA514" s="27" t="e">
        <f t="shared" si="52"/>
        <v>#DIV/0!</v>
      </c>
    </row>
    <row r="515" spans="4:27" ht="15.75">
      <c r="D515" s="90" t="s">
        <v>13</v>
      </c>
      <c r="E515" s="92"/>
      <c r="F515" s="12">
        <f>SUM(F509:F514)</f>
        <v>0</v>
      </c>
      <c r="G515" s="12">
        <f t="shared" ref="G515:U515" si="53">SUM(G510:G514)</f>
        <v>26</v>
      </c>
      <c r="H515" s="12">
        <f t="shared" si="53"/>
        <v>41</v>
      </c>
      <c r="I515" s="12">
        <f t="shared" si="53"/>
        <v>5</v>
      </c>
      <c r="J515" s="12">
        <f t="shared" si="53"/>
        <v>25.666666666666668</v>
      </c>
      <c r="K515" s="12">
        <f t="shared" si="53"/>
        <v>35.583333333333329</v>
      </c>
      <c r="L515" s="12">
        <f t="shared" si="53"/>
        <v>10.75</v>
      </c>
      <c r="M515" s="12">
        <f t="shared" si="53"/>
        <v>34</v>
      </c>
      <c r="N515" s="12">
        <f t="shared" si="53"/>
        <v>31</v>
      </c>
      <c r="O515" s="12">
        <f t="shared" si="53"/>
        <v>7</v>
      </c>
      <c r="P515" s="12">
        <f t="shared" si="53"/>
        <v>33</v>
      </c>
      <c r="Q515" s="12">
        <f t="shared" si="53"/>
        <v>33.4</v>
      </c>
      <c r="R515" s="12">
        <f t="shared" si="53"/>
        <v>5.6</v>
      </c>
      <c r="S515" s="12">
        <f t="shared" si="53"/>
        <v>33</v>
      </c>
      <c r="T515" s="12">
        <f t="shared" si="53"/>
        <v>30</v>
      </c>
      <c r="U515" s="12">
        <f t="shared" si="53"/>
        <v>9</v>
      </c>
      <c r="V515" s="33">
        <f>(G515+J515+M515+P515+S515)/5</f>
        <v>30.333333333333336</v>
      </c>
      <c r="W515" s="34" t="e">
        <f t="shared" si="48"/>
        <v>#DIV/0!</v>
      </c>
      <c r="X515" s="35">
        <f t="shared" si="49"/>
        <v>34.196666666666665</v>
      </c>
      <c r="Y515" s="34" t="e">
        <f t="shared" si="50"/>
        <v>#DIV/0!</v>
      </c>
      <c r="Z515" s="35">
        <f t="shared" si="51"/>
        <v>7.4700000000000006</v>
      </c>
      <c r="AA515" s="34" t="e">
        <f t="shared" si="52"/>
        <v>#DIV/0!</v>
      </c>
    </row>
    <row r="516" spans="4:27" ht="15.7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2024-05-27T07:15:51Z</dcterms:modified>
</cp:coreProperties>
</file>