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1\Desktop\мониторинг райоо\"/>
    </mc:Choice>
  </mc:AlternateContent>
  <bookViews>
    <workbookView xWindow="-120" yWindow="-120" windowWidth="19440" windowHeight="11160" tabRatio="801" firstSheet="2" activeTab="2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  <sheet name="анализ стартового " sheetId="17" r:id="rId7"/>
    <sheet name="анализ промежуточного " sheetId="18" r:id="rId8"/>
    <sheet name="анализ итогового" sheetId="19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6" l="1"/>
  <c r="AM504" i="19" l="1"/>
  <c r="AL504" i="19"/>
  <c r="AK504" i="19"/>
  <c r="AM503" i="19"/>
  <c r="AL503" i="19"/>
  <c r="AK503" i="19"/>
  <c r="AM502" i="19"/>
  <c r="AL502" i="19"/>
  <c r="AK502" i="19"/>
  <c r="AM501" i="19"/>
  <c r="AL501" i="19"/>
  <c r="AK501" i="19"/>
  <c r="AM500" i="19"/>
  <c r="AL500" i="19"/>
  <c r="AK500" i="19"/>
  <c r="AE504" i="19"/>
  <c r="AD504" i="19"/>
  <c r="AC504" i="19"/>
  <c r="AE503" i="19"/>
  <c r="AD503" i="19"/>
  <c r="AC503" i="19"/>
  <c r="AE502" i="19"/>
  <c r="AD502" i="19"/>
  <c r="AC502" i="19"/>
  <c r="AE501" i="19"/>
  <c r="AD501" i="19"/>
  <c r="AC501" i="19"/>
  <c r="AE500" i="19"/>
  <c r="AD500" i="19"/>
  <c r="AC500" i="19"/>
  <c r="W504" i="19"/>
  <c r="V504" i="19"/>
  <c r="U504" i="19"/>
  <c r="W503" i="19"/>
  <c r="V503" i="19"/>
  <c r="U503" i="19"/>
  <c r="W502" i="19"/>
  <c r="V502" i="19"/>
  <c r="U502" i="19"/>
  <c r="W501" i="19"/>
  <c r="V501" i="19"/>
  <c r="U501" i="19"/>
  <c r="W500" i="19"/>
  <c r="V500" i="19"/>
  <c r="U500" i="19"/>
  <c r="O504" i="19"/>
  <c r="N504" i="19"/>
  <c r="M504" i="19"/>
  <c r="O503" i="19"/>
  <c r="N503" i="19"/>
  <c r="M503" i="19"/>
  <c r="O502" i="19"/>
  <c r="N502" i="19"/>
  <c r="M502" i="19"/>
  <c r="O501" i="19"/>
  <c r="N501" i="19"/>
  <c r="M501" i="19"/>
  <c r="O500" i="19"/>
  <c r="N500" i="19"/>
  <c r="M500" i="19"/>
  <c r="G504" i="19"/>
  <c r="F504" i="19"/>
  <c r="E504" i="19"/>
  <c r="G503" i="19"/>
  <c r="F503" i="19"/>
  <c r="E503" i="19"/>
  <c r="G502" i="19"/>
  <c r="F502" i="19"/>
  <c r="E502" i="19"/>
  <c r="G501" i="19"/>
  <c r="F501" i="19"/>
  <c r="E501" i="19"/>
  <c r="G500" i="19"/>
  <c r="F500" i="19"/>
  <c r="E500" i="19"/>
  <c r="F515" i="19"/>
  <c r="G62" i="19"/>
  <c r="F58" i="19"/>
  <c r="F54" i="19"/>
  <c r="F50" i="19"/>
  <c r="F46" i="19"/>
  <c r="F516" i="19" l="1"/>
  <c r="X40" i="19"/>
  <c r="T40" i="19"/>
  <c r="E63" i="19" s="1"/>
  <c r="X38" i="19"/>
  <c r="E57" i="19" s="1"/>
  <c r="T38" i="19"/>
  <c r="E55" i="19" s="1"/>
  <c r="S41" i="19"/>
  <c r="Q41" i="19"/>
  <c r="X36" i="19"/>
  <c r="O41" i="19"/>
  <c r="M41" i="19"/>
  <c r="K41" i="19"/>
  <c r="I41" i="19"/>
  <c r="H41" i="19"/>
  <c r="G41" i="19"/>
  <c r="E41" i="19"/>
  <c r="D41" i="19"/>
  <c r="D42" i="19" s="1"/>
  <c r="AM504" i="18"/>
  <c r="AL504" i="18"/>
  <c r="AK504" i="18"/>
  <c r="AM503" i="18"/>
  <c r="AL503" i="18"/>
  <c r="AK503" i="18"/>
  <c r="AM502" i="18"/>
  <c r="AL502" i="18"/>
  <c r="AK502" i="18"/>
  <c r="AM501" i="18"/>
  <c r="AL501" i="18"/>
  <c r="AK501" i="18"/>
  <c r="AK500" i="18"/>
  <c r="AM500" i="18"/>
  <c r="AL500" i="18"/>
  <c r="AE504" i="18"/>
  <c r="AD504" i="18"/>
  <c r="AC504" i="18"/>
  <c r="AE503" i="18"/>
  <c r="AD503" i="18"/>
  <c r="AC503" i="18"/>
  <c r="AE502" i="18"/>
  <c r="AD502" i="18"/>
  <c r="AC502" i="18"/>
  <c r="AE501" i="18"/>
  <c r="AD501" i="18"/>
  <c r="AC501" i="18"/>
  <c r="AE500" i="18"/>
  <c r="AD500" i="18"/>
  <c r="AC500" i="18"/>
  <c r="W504" i="18"/>
  <c r="V504" i="18"/>
  <c r="U504" i="18"/>
  <c r="W503" i="18"/>
  <c r="V503" i="18"/>
  <c r="U503" i="18"/>
  <c r="W502" i="18"/>
  <c r="V502" i="18"/>
  <c r="U502" i="18"/>
  <c r="W501" i="18"/>
  <c r="V501" i="18"/>
  <c r="U501" i="18"/>
  <c r="W500" i="18"/>
  <c r="V500" i="18"/>
  <c r="U500" i="18"/>
  <c r="O504" i="18"/>
  <c r="N504" i="18"/>
  <c r="M504" i="18"/>
  <c r="O503" i="18"/>
  <c r="N503" i="18"/>
  <c r="M503" i="18"/>
  <c r="O502" i="18"/>
  <c r="N502" i="18"/>
  <c r="M502" i="18"/>
  <c r="O501" i="18"/>
  <c r="N501" i="18"/>
  <c r="M501" i="18"/>
  <c r="O500" i="18"/>
  <c r="N500" i="18"/>
  <c r="M500" i="18"/>
  <c r="G504" i="18"/>
  <c r="F504" i="18"/>
  <c r="E504" i="18"/>
  <c r="G503" i="18"/>
  <c r="F503" i="18"/>
  <c r="E503" i="18"/>
  <c r="G502" i="18"/>
  <c r="F502" i="18"/>
  <c r="E502" i="18"/>
  <c r="G501" i="18"/>
  <c r="F501" i="18"/>
  <c r="E501" i="18"/>
  <c r="F500" i="18"/>
  <c r="E500" i="18"/>
  <c r="G500" i="18"/>
  <c r="G59" i="18"/>
  <c r="F55" i="18"/>
  <c r="F51" i="18"/>
  <c r="F47" i="18"/>
  <c r="F60" i="17"/>
  <c r="E56" i="17"/>
  <c r="E52" i="17"/>
  <c r="E48" i="17"/>
  <c r="E44" i="17"/>
  <c r="Q41" i="18"/>
  <c r="N41" i="18"/>
  <c r="M41" i="18"/>
  <c r="L41" i="18"/>
  <c r="I41" i="18"/>
  <c r="E41" i="18"/>
  <c r="D41" i="18"/>
  <c r="D42" i="18" s="1"/>
  <c r="Y40" i="19" l="1"/>
  <c r="E65" i="19"/>
  <c r="Y36" i="19"/>
  <c r="E49" i="19"/>
  <c r="T37" i="19"/>
  <c r="E51" i="19" s="1"/>
  <c r="T39" i="19"/>
  <c r="V36" i="19"/>
  <c r="F41" i="19"/>
  <c r="F42" i="19" s="1"/>
  <c r="R41" i="19"/>
  <c r="V38" i="19"/>
  <c r="V39" i="19"/>
  <c r="V40" i="19"/>
  <c r="X37" i="19"/>
  <c r="X39" i="19"/>
  <c r="Y38" i="19"/>
  <c r="U40" i="19"/>
  <c r="E42" i="19"/>
  <c r="M42" i="19"/>
  <c r="Q42" i="19"/>
  <c r="H42" i="19"/>
  <c r="U38" i="19"/>
  <c r="I42" i="19"/>
  <c r="G42" i="19"/>
  <c r="K42" i="19"/>
  <c r="O42" i="19"/>
  <c r="S42" i="19"/>
  <c r="T36" i="19"/>
  <c r="E47" i="19" s="1"/>
  <c r="V37" i="19"/>
  <c r="E52" i="19" s="1"/>
  <c r="N41" i="19"/>
  <c r="J41" i="19"/>
  <c r="L41" i="19"/>
  <c r="P41" i="19"/>
  <c r="M42" i="18"/>
  <c r="Q42" i="18"/>
  <c r="I42" i="18"/>
  <c r="V36" i="18"/>
  <c r="W36" i="18" s="1"/>
  <c r="F41" i="18"/>
  <c r="V38" i="18"/>
  <c r="V39" i="18"/>
  <c r="V40" i="18"/>
  <c r="X37" i="18"/>
  <c r="K41" i="18"/>
  <c r="K42" i="18" s="1"/>
  <c r="X39" i="18"/>
  <c r="J41" i="18"/>
  <c r="J42" i="18" s="1"/>
  <c r="T36" i="18"/>
  <c r="U36" i="18" s="1"/>
  <c r="X36" i="18"/>
  <c r="Y36" i="18" s="1"/>
  <c r="T37" i="18"/>
  <c r="T38" i="18"/>
  <c r="T39" i="18"/>
  <c r="T40" i="18"/>
  <c r="X40" i="18"/>
  <c r="F42" i="18"/>
  <c r="E42" i="18"/>
  <c r="L42" i="18"/>
  <c r="N42" i="18"/>
  <c r="V37" i="18"/>
  <c r="X38" i="18"/>
  <c r="G41" i="18"/>
  <c r="O41" i="18"/>
  <c r="O42" i="18" s="1"/>
  <c r="H41" i="18"/>
  <c r="H42" i="18" s="1"/>
  <c r="P41" i="18"/>
  <c r="P42" i="18" s="1"/>
  <c r="R41" i="18"/>
  <c r="R42" i="18" s="1"/>
  <c r="S41" i="18"/>
  <c r="S42" i="18" s="1"/>
  <c r="U37" i="19" l="1"/>
  <c r="R42" i="19"/>
  <c r="P55" i="19"/>
  <c r="W38" i="19"/>
  <c r="E56" i="19"/>
  <c r="P56" i="19" s="1"/>
  <c r="E59" i="19"/>
  <c r="Y37" i="19"/>
  <c r="E53" i="19"/>
  <c r="U39" i="19"/>
  <c r="W40" i="19"/>
  <c r="E64" i="19"/>
  <c r="P58" i="19" s="1"/>
  <c r="E60" i="19"/>
  <c r="W36" i="19"/>
  <c r="E48" i="19"/>
  <c r="P54" i="19" s="1"/>
  <c r="E61" i="19"/>
  <c r="Y39" i="19"/>
  <c r="V41" i="19"/>
  <c r="W41" i="19" s="1"/>
  <c r="W39" i="19"/>
  <c r="J42" i="19"/>
  <c r="P42" i="19"/>
  <c r="N42" i="19"/>
  <c r="L42" i="19"/>
  <c r="W37" i="19"/>
  <c r="U36" i="19"/>
  <c r="X41" i="19"/>
  <c r="Y41" i="19" s="1"/>
  <c r="T41" i="19"/>
  <c r="Y40" i="18"/>
  <c r="E62" i="18"/>
  <c r="W40" i="18"/>
  <c r="E61" i="18"/>
  <c r="U40" i="18"/>
  <c r="E60" i="18"/>
  <c r="Y39" i="18"/>
  <c r="E58" i="18"/>
  <c r="W39" i="18"/>
  <c r="E57" i="18"/>
  <c r="U39" i="18"/>
  <c r="E56" i="18"/>
  <c r="W38" i="18"/>
  <c r="E53" i="18"/>
  <c r="Y38" i="18"/>
  <c r="E54" i="18"/>
  <c r="U38" i="18"/>
  <c r="E52" i="18"/>
  <c r="Y37" i="18"/>
  <c r="E50" i="18"/>
  <c r="W37" i="18"/>
  <c r="E49" i="18"/>
  <c r="U37" i="18"/>
  <c r="E48" i="18"/>
  <c r="T41" i="18"/>
  <c r="U41" i="18" s="1"/>
  <c r="G42" i="18"/>
  <c r="X41" i="18"/>
  <c r="Y41" i="18" s="1"/>
  <c r="V41" i="18"/>
  <c r="W41" i="18" s="1"/>
  <c r="P57" i="19" l="1"/>
  <c r="P54" i="18"/>
  <c r="U41" i="19"/>
  <c r="P53" i="18"/>
  <c r="P55" i="18"/>
  <c r="P52" i="18"/>
  <c r="X38" i="17" l="1"/>
  <c r="T38" i="17"/>
  <c r="T37" i="17"/>
  <c r="T36" i="17"/>
  <c r="T35" i="17"/>
  <c r="S39" i="17"/>
  <c r="R39" i="17"/>
  <c r="Q39" i="17"/>
  <c r="O39" i="17"/>
  <c r="N39" i="17"/>
  <c r="M39" i="17"/>
  <c r="K39" i="17"/>
  <c r="J39" i="17"/>
  <c r="G39" i="17"/>
  <c r="T34" i="17"/>
  <c r="U34" i="17" l="1"/>
  <c r="D45" i="17"/>
  <c r="U37" i="17"/>
  <c r="D57" i="17"/>
  <c r="U38" i="17"/>
  <c r="D61" i="17"/>
  <c r="U36" i="17"/>
  <c r="D53" i="17"/>
  <c r="U35" i="17"/>
  <c r="D49" i="17"/>
  <c r="Y38" i="17"/>
  <c r="D63" i="17"/>
  <c r="V34" i="17"/>
  <c r="V35" i="17"/>
  <c r="V36" i="17"/>
  <c r="V37" i="17"/>
  <c r="V38" i="17"/>
  <c r="I39" i="17"/>
  <c r="X35" i="17"/>
  <c r="X36" i="17"/>
  <c r="X37" i="17"/>
  <c r="D39" i="17"/>
  <c r="D40" i="17" s="1"/>
  <c r="H39" i="17"/>
  <c r="L39" i="17"/>
  <c r="L40" i="17" s="1"/>
  <c r="P39" i="17"/>
  <c r="X39" i="17" s="1"/>
  <c r="I40" i="17"/>
  <c r="J40" i="17"/>
  <c r="E39" i="17"/>
  <c r="X34" i="17"/>
  <c r="F39" i="17"/>
  <c r="R40" i="17" l="1"/>
  <c r="P40" i="17"/>
  <c r="H40" i="17"/>
  <c r="Y34" i="17"/>
  <c r="D47" i="17"/>
  <c r="Y36" i="17"/>
  <c r="D55" i="17"/>
  <c r="Y35" i="17"/>
  <c r="D51" i="17"/>
  <c r="W35" i="17"/>
  <c r="D50" i="17"/>
  <c r="M54" i="17"/>
  <c r="W37" i="17"/>
  <c r="D58" i="17"/>
  <c r="M56" i="17" s="1"/>
  <c r="W36" i="17"/>
  <c r="D54" i="17"/>
  <c r="M55" i="17" s="1"/>
  <c r="N40" i="17"/>
  <c r="Y37" i="17"/>
  <c r="D59" i="17"/>
  <c r="W38" i="17"/>
  <c r="D62" i="17"/>
  <c r="W34" i="17"/>
  <c r="D46" i="17"/>
  <c r="M53" i="17" s="1"/>
  <c r="O40" i="17"/>
  <c r="G40" i="17"/>
  <c r="M40" i="17"/>
  <c r="Y39" i="17"/>
  <c r="Q40" i="17"/>
  <c r="S40" i="17"/>
  <c r="K40" i="17"/>
  <c r="T39" i="17"/>
  <c r="U39" i="17" s="1"/>
  <c r="E40" i="17"/>
  <c r="F40" i="17"/>
  <c r="V39" i="17"/>
  <c r="W39" i="17" s="1"/>
  <c r="R56" i="12"/>
  <c r="K45" i="16" s="1"/>
  <c r="M513" i="19" s="1"/>
  <c r="X503" i="19" s="1"/>
  <c r="M38" i="16" l="1"/>
  <c r="W44" i="13"/>
  <c r="T44" i="12"/>
  <c r="T44" i="11"/>
  <c r="Q44" i="10"/>
  <c r="D37" i="16"/>
  <c r="D43" i="13"/>
  <c r="D43" i="12"/>
  <c r="D43" i="11"/>
  <c r="D43" i="10"/>
  <c r="M21" i="16"/>
  <c r="W24" i="13"/>
  <c r="T24" i="12"/>
  <c r="T24" i="11"/>
  <c r="Q24" i="10"/>
  <c r="D20" i="16"/>
  <c r="D23" i="13"/>
  <c r="D23" i="12"/>
  <c r="D23" i="11"/>
  <c r="D23" i="10"/>
  <c r="M4" i="16"/>
  <c r="W4" i="13"/>
  <c r="T4" i="12"/>
  <c r="T4" i="11"/>
  <c r="D3" i="16"/>
  <c r="D3" i="13"/>
  <c r="D3" i="12"/>
  <c r="D3" i="11"/>
  <c r="M37" i="16"/>
  <c r="M20" i="16"/>
  <c r="M3" i="16"/>
  <c r="W43" i="13"/>
  <c r="W23" i="13"/>
  <c r="W3" i="13"/>
  <c r="T43" i="12"/>
  <c r="T23" i="12"/>
  <c r="T3" i="12"/>
  <c r="T43" i="11"/>
  <c r="T23" i="11"/>
  <c r="T3" i="11"/>
  <c r="Q43" i="10"/>
  <c r="Q23" i="10"/>
  <c r="Q23" i="9"/>
  <c r="Q3" i="9"/>
  <c r="M36" i="16"/>
  <c r="M19" i="16"/>
  <c r="M2" i="16"/>
  <c r="W42" i="13"/>
  <c r="W22" i="13"/>
  <c r="W2" i="13"/>
  <c r="T42" i="12"/>
  <c r="T22" i="12"/>
  <c r="T2" i="12"/>
  <c r="T42" i="11"/>
  <c r="T22" i="11"/>
  <c r="T2" i="11"/>
  <c r="Q42" i="10"/>
  <c r="Q22" i="10"/>
  <c r="Q22" i="9"/>
  <c r="Q2" i="9"/>
  <c r="AO56" i="13"/>
  <c r="AN56" i="13"/>
  <c r="R46" i="16" s="1"/>
  <c r="T514" i="19" s="1"/>
  <c r="AM56" i="13"/>
  <c r="Q46" i="16" s="1"/>
  <c r="S514" i="19" s="1"/>
  <c r="AN504" i="19" s="1"/>
  <c r="AL56" i="13"/>
  <c r="AK56" i="13"/>
  <c r="AJ56" i="13"/>
  <c r="AI56" i="13"/>
  <c r="AH56" i="13"/>
  <c r="AG56" i="13"/>
  <c r="AF56" i="13"/>
  <c r="AE56" i="13"/>
  <c r="AD56" i="13"/>
  <c r="AC56" i="13"/>
  <c r="AB56" i="13"/>
  <c r="AA56" i="13"/>
  <c r="Z56" i="13"/>
  <c r="Y56" i="13"/>
  <c r="X56" i="13"/>
  <c r="W56" i="13"/>
  <c r="M46" i="16" s="1"/>
  <c r="O514" i="19" s="1"/>
  <c r="Z504" i="19" s="1"/>
  <c r="V56" i="13"/>
  <c r="U56" i="13"/>
  <c r="K46" i="16" s="1"/>
  <c r="M514" i="19" s="1"/>
  <c r="X504" i="19" s="1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46" i="16" s="1"/>
  <c r="I514" i="19" s="1"/>
  <c r="J504" i="19" s="1"/>
  <c r="G56" i="13"/>
  <c r="F46" i="16" s="1"/>
  <c r="H514" i="19" s="1"/>
  <c r="F56" i="13"/>
  <c r="E56" i="13"/>
  <c r="AO36" i="13"/>
  <c r="AN36" i="13"/>
  <c r="AO504" i="18" s="1"/>
  <c r="AM36" i="13"/>
  <c r="AN504" i="18" s="1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Z504" i="18" s="1"/>
  <c r="V36" i="13"/>
  <c r="Y504" i="18" s="1"/>
  <c r="U36" i="13"/>
  <c r="X504" i="18" s="1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J504" i="18" s="1"/>
  <c r="G36" i="13"/>
  <c r="I504" i="18" s="1"/>
  <c r="F36" i="13"/>
  <c r="H504" i="18" s="1"/>
  <c r="E36" i="13"/>
  <c r="E37" i="13" s="1"/>
  <c r="AL56" i="12"/>
  <c r="AK56" i="12"/>
  <c r="AJ56" i="12"/>
  <c r="Q45" i="16" s="1"/>
  <c r="S513" i="19" s="1"/>
  <c r="AN503" i="19" s="1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M45" i="16" s="1"/>
  <c r="O513" i="19" s="1"/>
  <c r="Z503" i="19" s="1"/>
  <c r="S56" i="12"/>
  <c r="L45" i="16" s="1"/>
  <c r="N513" i="19" s="1"/>
  <c r="Y503" i="19" s="1"/>
  <c r="Q56" i="12"/>
  <c r="P56" i="12"/>
  <c r="O56" i="12"/>
  <c r="N56" i="12"/>
  <c r="M56" i="12"/>
  <c r="L56" i="12"/>
  <c r="K56" i="12"/>
  <c r="J56" i="12"/>
  <c r="I56" i="12"/>
  <c r="H56" i="12"/>
  <c r="G56" i="12"/>
  <c r="F45" i="16" s="1"/>
  <c r="H513" i="19" s="1"/>
  <c r="F56" i="12"/>
  <c r="E56" i="12"/>
  <c r="R57" i="12" s="1"/>
  <c r="AL36" i="12"/>
  <c r="AP503" i="18" s="1"/>
  <c r="AK36" i="12"/>
  <c r="AO503" i="18" s="1"/>
  <c r="AJ36" i="12"/>
  <c r="AN503" i="18" s="1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Z503" i="18" s="1"/>
  <c r="S36" i="12"/>
  <c r="Y503" i="18" s="1"/>
  <c r="R36" i="12"/>
  <c r="X503" i="18" s="1"/>
  <c r="Q36" i="12"/>
  <c r="P36" i="12"/>
  <c r="O36" i="12"/>
  <c r="N36" i="12"/>
  <c r="M36" i="12"/>
  <c r="L36" i="12"/>
  <c r="K36" i="12"/>
  <c r="J36" i="12"/>
  <c r="I36" i="12"/>
  <c r="H36" i="12"/>
  <c r="J503" i="18" s="1"/>
  <c r="G36" i="12"/>
  <c r="I503" i="18" s="1"/>
  <c r="F36" i="12"/>
  <c r="H503" i="18" s="1"/>
  <c r="E36" i="12"/>
  <c r="AL56" i="11"/>
  <c r="AK56" i="11"/>
  <c r="AJ56" i="11"/>
  <c r="Q44" i="16" s="1"/>
  <c r="S512" i="19" s="1"/>
  <c r="AN502" i="19" s="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M44" i="16" s="1"/>
  <c r="O512" i="19" s="1"/>
  <c r="Z502" i="19" s="1"/>
  <c r="S56" i="11"/>
  <c r="L44" i="16" s="1"/>
  <c r="N512" i="19" s="1"/>
  <c r="Y502" i="19" s="1"/>
  <c r="R56" i="11"/>
  <c r="Q56" i="11"/>
  <c r="P56" i="11"/>
  <c r="O56" i="11"/>
  <c r="N56" i="11"/>
  <c r="M56" i="11"/>
  <c r="L56" i="11"/>
  <c r="K56" i="11"/>
  <c r="J56" i="11"/>
  <c r="I56" i="11"/>
  <c r="H56" i="11"/>
  <c r="G44" i="16" s="1"/>
  <c r="I512" i="19" s="1"/>
  <c r="G56" i="11"/>
  <c r="F44" i="16" s="1"/>
  <c r="H512" i="19" s="1"/>
  <c r="F56" i="11"/>
  <c r="E56" i="11"/>
  <c r="AL36" i="11"/>
  <c r="AP502" i="18" s="1"/>
  <c r="AK36" i="11"/>
  <c r="AO502" i="18" s="1"/>
  <c r="AJ36" i="11"/>
  <c r="AN502" i="18" s="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Z502" i="18" s="1"/>
  <c r="S36" i="11"/>
  <c r="Y502" i="18" s="1"/>
  <c r="R36" i="11"/>
  <c r="X502" i="18" s="1"/>
  <c r="Q36" i="11"/>
  <c r="P36" i="11"/>
  <c r="O36" i="11"/>
  <c r="N36" i="11"/>
  <c r="M36" i="11"/>
  <c r="L36" i="11"/>
  <c r="K36" i="11"/>
  <c r="J36" i="11"/>
  <c r="I36" i="11"/>
  <c r="H36" i="11"/>
  <c r="J502" i="18" s="1"/>
  <c r="G36" i="11"/>
  <c r="I502" i="18" s="1"/>
  <c r="F36" i="11"/>
  <c r="H502" i="18" s="1"/>
  <c r="E36" i="11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L43" i="16" s="1"/>
  <c r="N511" i="19" s="1"/>
  <c r="Y501" i="19" s="1"/>
  <c r="O56" i="10"/>
  <c r="N56" i="10"/>
  <c r="M56" i="10"/>
  <c r="L56" i="10"/>
  <c r="K56" i="10"/>
  <c r="J56" i="10"/>
  <c r="I56" i="10"/>
  <c r="H56" i="10"/>
  <c r="I511" i="19" s="1"/>
  <c r="G56" i="10"/>
  <c r="F56" i="10"/>
  <c r="E56" i="10"/>
  <c r="AI36" i="10"/>
  <c r="AP501" i="18" s="1"/>
  <c r="AH36" i="10"/>
  <c r="AO501" i="18" s="1"/>
  <c r="AG36" i="10"/>
  <c r="AN501" i="18" s="1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Z501" i="18" s="1"/>
  <c r="P36" i="10"/>
  <c r="Y501" i="18" s="1"/>
  <c r="O36" i="10"/>
  <c r="X501" i="18" s="1"/>
  <c r="N36" i="10"/>
  <c r="M36" i="10"/>
  <c r="L36" i="10"/>
  <c r="K36" i="10"/>
  <c r="J36" i="10"/>
  <c r="I36" i="10"/>
  <c r="H36" i="10"/>
  <c r="J501" i="18" s="1"/>
  <c r="G36" i="10"/>
  <c r="F36" i="10"/>
  <c r="H501" i="18" s="1"/>
  <c r="E36" i="10"/>
  <c r="E37" i="10" s="1"/>
  <c r="Z36" i="9"/>
  <c r="S42" i="16" s="1"/>
  <c r="U510" i="19" s="1"/>
  <c r="Y36" i="9"/>
  <c r="R42" i="16" s="1"/>
  <c r="T510" i="19" s="1"/>
  <c r="X36" i="9"/>
  <c r="Q42" i="16" s="1"/>
  <c r="S510" i="19" s="1"/>
  <c r="W36" i="9"/>
  <c r="V36" i="9"/>
  <c r="U36" i="9"/>
  <c r="T36" i="9"/>
  <c r="S36" i="9"/>
  <c r="R36" i="9"/>
  <c r="Q36" i="9"/>
  <c r="M42" i="16" s="1"/>
  <c r="O510" i="19" s="1"/>
  <c r="P36" i="9"/>
  <c r="L42" i="16" s="1"/>
  <c r="N510" i="19" s="1"/>
  <c r="O36" i="9"/>
  <c r="N36" i="9"/>
  <c r="M36" i="9"/>
  <c r="L36" i="9"/>
  <c r="K36" i="9"/>
  <c r="J36" i="9"/>
  <c r="I36" i="9"/>
  <c r="H36" i="9"/>
  <c r="G36" i="9"/>
  <c r="F36" i="9"/>
  <c r="E42" i="16" s="1"/>
  <c r="G510" i="19" s="1"/>
  <c r="E36" i="9"/>
  <c r="Z57" i="12" l="1"/>
  <c r="AH57" i="12"/>
  <c r="AF504" i="18"/>
  <c r="G37" i="10"/>
  <c r="K37" i="10"/>
  <c r="X57" i="10"/>
  <c r="AF57" i="10"/>
  <c r="AO37" i="13"/>
  <c r="P42" i="16"/>
  <c r="R510" i="19" s="1"/>
  <c r="N57" i="12"/>
  <c r="AD57" i="12"/>
  <c r="R503" i="18"/>
  <c r="I504" i="19"/>
  <c r="N46" i="16"/>
  <c r="P514" i="19" s="1"/>
  <c r="AF504" i="19" s="1"/>
  <c r="I503" i="19"/>
  <c r="I502" i="19"/>
  <c r="J502" i="19"/>
  <c r="AC57" i="11"/>
  <c r="J501" i="19"/>
  <c r="AB57" i="10"/>
  <c r="AN500" i="19"/>
  <c r="Z500" i="19"/>
  <c r="AH500" i="19"/>
  <c r="H500" i="19"/>
  <c r="AP500" i="19"/>
  <c r="AO500" i="19"/>
  <c r="Y500" i="19"/>
  <c r="P504" i="18"/>
  <c r="AG504" i="18"/>
  <c r="Q504" i="18"/>
  <c r="R504" i="18"/>
  <c r="AH504" i="18"/>
  <c r="AP504" i="18"/>
  <c r="P503" i="18"/>
  <c r="AH503" i="18"/>
  <c r="AF502" i="18"/>
  <c r="AG502" i="18"/>
  <c r="AH502" i="18"/>
  <c r="I501" i="18"/>
  <c r="P501" i="18"/>
  <c r="Q501" i="18"/>
  <c r="E57" i="13"/>
  <c r="D46" i="16"/>
  <c r="G28" i="19" s="1"/>
  <c r="O46" i="16"/>
  <c r="Q514" i="19" s="1"/>
  <c r="AG504" i="19" s="1"/>
  <c r="S46" i="16"/>
  <c r="U514" i="19" s="1"/>
  <c r="F57" i="13"/>
  <c r="E46" i="16"/>
  <c r="G514" i="19" s="1"/>
  <c r="J57" i="13"/>
  <c r="I46" i="16"/>
  <c r="N57" i="13"/>
  <c r="R57" i="13"/>
  <c r="V57" i="13"/>
  <c r="L46" i="16"/>
  <c r="Z57" i="13"/>
  <c r="P46" i="16"/>
  <c r="R514" i="19" s="1"/>
  <c r="AH504" i="19" s="1"/>
  <c r="AD57" i="13"/>
  <c r="AH57" i="13"/>
  <c r="AL57" i="13"/>
  <c r="H46" i="16"/>
  <c r="J514" i="19" s="1"/>
  <c r="P504" i="19" s="1"/>
  <c r="J46" i="16"/>
  <c r="F57" i="12"/>
  <c r="E45" i="16"/>
  <c r="G513" i="19" s="1"/>
  <c r="J45" i="16"/>
  <c r="L513" i="19" s="1"/>
  <c r="R503" i="19" s="1"/>
  <c r="P45" i="16"/>
  <c r="R513" i="19" s="1"/>
  <c r="AH503" i="19" s="1"/>
  <c r="AL57" i="12"/>
  <c r="S45" i="16"/>
  <c r="U513" i="19" s="1"/>
  <c r="H57" i="12"/>
  <c r="G45" i="16"/>
  <c r="L57" i="12"/>
  <c r="J57" i="12"/>
  <c r="I45" i="16"/>
  <c r="V57" i="12"/>
  <c r="O45" i="16"/>
  <c r="Q513" i="19" s="1"/>
  <c r="AG503" i="19" s="1"/>
  <c r="AA57" i="12"/>
  <c r="D45" i="16"/>
  <c r="F24" i="19" s="1"/>
  <c r="I57" i="12"/>
  <c r="H45" i="16"/>
  <c r="J513" i="19" s="1"/>
  <c r="P503" i="19" s="1"/>
  <c r="M57" i="12"/>
  <c r="Q57" i="12"/>
  <c r="U57" i="12"/>
  <c r="N45" i="16"/>
  <c r="P513" i="19" s="1"/>
  <c r="AF503" i="19" s="1"/>
  <c r="Y57" i="12"/>
  <c r="AC57" i="12"/>
  <c r="AG57" i="12"/>
  <c r="AK57" i="12"/>
  <c r="R45" i="16"/>
  <c r="T513" i="19" s="1"/>
  <c r="AA57" i="11"/>
  <c r="D44" i="16"/>
  <c r="F20" i="19" s="1"/>
  <c r="I57" i="11"/>
  <c r="H44" i="16"/>
  <c r="J512" i="19" s="1"/>
  <c r="P502" i="19" s="1"/>
  <c r="Q57" i="11"/>
  <c r="Y57" i="11"/>
  <c r="AK57" i="11"/>
  <c r="R44" i="16"/>
  <c r="T512" i="19" s="1"/>
  <c r="F57" i="11"/>
  <c r="E44" i="16"/>
  <c r="G512" i="19" s="1"/>
  <c r="J57" i="11"/>
  <c r="I44" i="16"/>
  <c r="K512" i="19" s="1"/>
  <c r="Q502" i="19" s="1"/>
  <c r="R57" i="11"/>
  <c r="K44" i="16"/>
  <c r="M512" i="19" s="1"/>
  <c r="X502" i="19" s="1"/>
  <c r="V57" i="11"/>
  <c r="O44" i="16"/>
  <c r="Q512" i="19" s="1"/>
  <c r="AG502" i="19" s="1"/>
  <c r="AD57" i="11"/>
  <c r="AL57" i="11"/>
  <c r="S44" i="16"/>
  <c r="U512" i="19" s="1"/>
  <c r="J44" i="16"/>
  <c r="P44" i="16"/>
  <c r="R512" i="19" s="1"/>
  <c r="AH502" i="19" s="1"/>
  <c r="M57" i="11"/>
  <c r="U57" i="11"/>
  <c r="N44" i="16"/>
  <c r="P512" i="19" s="1"/>
  <c r="AF502" i="19" s="1"/>
  <c r="AG57" i="11"/>
  <c r="N57" i="11"/>
  <c r="Z57" i="11"/>
  <c r="AH57" i="11"/>
  <c r="M57" i="10"/>
  <c r="Q57" i="10"/>
  <c r="M43" i="16"/>
  <c r="O511" i="19" s="1"/>
  <c r="Z501" i="19" s="1"/>
  <c r="U57" i="10"/>
  <c r="Y57" i="10"/>
  <c r="AC57" i="10"/>
  <c r="AG57" i="10"/>
  <c r="Q43" i="16"/>
  <c r="S511" i="19" s="1"/>
  <c r="AN501" i="19" s="1"/>
  <c r="L57" i="10"/>
  <c r="F57" i="10"/>
  <c r="G511" i="19"/>
  <c r="J57" i="10"/>
  <c r="I43" i="16"/>
  <c r="K511" i="19" s="1"/>
  <c r="N57" i="10"/>
  <c r="R57" i="10"/>
  <c r="N43" i="16"/>
  <c r="P511" i="19" s="1"/>
  <c r="AF501" i="19" s="1"/>
  <c r="V57" i="10"/>
  <c r="Z57" i="10"/>
  <c r="AD57" i="10"/>
  <c r="AH57" i="10"/>
  <c r="R43" i="16"/>
  <c r="T511" i="19" s="1"/>
  <c r="P57" i="10"/>
  <c r="E57" i="10"/>
  <c r="F16" i="19"/>
  <c r="O57" i="10"/>
  <c r="K43" i="16"/>
  <c r="M511" i="19" s="1"/>
  <c r="X501" i="19" s="1"/>
  <c r="AI57" i="10"/>
  <c r="S43" i="16"/>
  <c r="I57" i="10"/>
  <c r="H43" i="16"/>
  <c r="J511" i="19" s="1"/>
  <c r="P501" i="19" s="1"/>
  <c r="G57" i="10"/>
  <c r="H511" i="19"/>
  <c r="I501" i="19" s="1"/>
  <c r="K57" i="10"/>
  <c r="J43" i="16"/>
  <c r="L511" i="19" s="1"/>
  <c r="R501" i="19" s="1"/>
  <c r="S57" i="10"/>
  <c r="O43" i="16"/>
  <c r="Q511" i="19" s="1"/>
  <c r="AG501" i="19" s="1"/>
  <c r="W57" i="10"/>
  <c r="AA57" i="10"/>
  <c r="AE57" i="10"/>
  <c r="T57" i="10"/>
  <c r="M47" i="16"/>
  <c r="P43" i="16"/>
  <c r="R511" i="19" s="1"/>
  <c r="AH501" i="19" s="1"/>
  <c r="H57" i="10"/>
  <c r="H37" i="9"/>
  <c r="G42" i="16"/>
  <c r="I510" i="19" s="1"/>
  <c r="Z37" i="9"/>
  <c r="F12" i="19"/>
  <c r="H42" i="16"/>
  <c r="J510" i="19" s="1"/>
  <c r="I42" i="16"/>
  <c r="K510" i="19" s="1"/>
  <c r="N42" i="16"/>
  <c r="G37" i="9"/>
  <c r="F42" i="16"/>
  <c r="H510" i="19" s="1"/>
  <c r="K37" i="9"/>
  <c r="J42" i="16"/>
  <c r="O37" i="9"/>
  <c r="K42" i="16"/>
  <c r="S37" i="9"/>
  <c r="O42" i="16"/>
  <c r="W37" i="9"/>
  <c r="V29" i="16"/>
  <c r="E30" i="18" s="1"/>
  <c r="G28" i="18"/>
  <c r="AA37" i="12"/>
  <c r="Q503" i="18"/>
  <c r="U37" i="12"/>
  <c r="AC37" i="12"/>
  <c r="F37" i="12"/>
  <c r="J37" i="12"/>
  <c r="N37" i="12"/>
  <c r="R37" i="12"/>
  <c r="V37" i="12"/>
  <c r="Z37" i="12"/>
  <c r="AD37" i="12"/>
  <c r="AH37" i="12"/>
  <c r="AL37" i="12"/>
  <c r="F24" i="18"/>
  <c r="M37" i="12"/>
  <c r="AG37" i="12"/>
  <c r="I37" i="12"/>
  <c r="Q37" i="12"/>
  <c r="Y37" i="12"/>
  <c r="AK37" i="12"/>
  <c r="H37" i="12"/>
  <c r="L37" i="12"/>
  <c r="Q502" i="18"/>
  <c r="R502" i="18"/>
  <c r="AJ37" i="11"/>
  <c r="R501" i="18"/>
  <c r="O37" i="10"/>
  <c r="W37" i="10"/>
  <c r="AE37" i="10"/>
  <c r="AI37" i="10"/>
  <c r="T37" i="10"/>
  <c r="F16" i="18"/>
  <c r="H37" i="10"/>
  <c r="X37" i="10"/>
  <c r="S37" i="10"/>
  <c r="AA37" i="10"/>
  <c r="L37" i="10"/>
  <c r="I37" i="10"/>
  <c r="M37" i="10"/>
  <c r="Q37" i="10"/>
  <c r="U37" i="10"/>
  <c r="Y37" i="10"/>
  <c r="AC37" i="10"/>
  <c r="AG37" i="10"/>
  <c r="AB37" i="10"/>
  <c r="F37" i="10"/>
  <c r="J37" i="10"/>
  <c r="N37" i="10"/>
  <c r="R37" i="10"/>
  <c r="V37" i="10"/>
  <c r="Z37" i="10"/>
  <c r="AD37" i="10"/>
  <c r="AH37" i="10"/>
  <c r="P37" i="10"/>
  <c r="AF37" i="10"/>
  <c r="AG37" i="11"/>
  <c r="AK37" i="11"/>
  <c r="I37" i="11"/>
  <c r="M37" i="11"/>
  <c r="Q37" i="11"/>
  <c r="U37" i="11"/>
  <c r="Y37" i="11"/>
  <c r="AC37" i="11"/>
  <c r="F37" i="11"/>
  <c r="J37" i="11"/>
  <c r="N37" i="11"/>
  <c r="R37" i="11"/>
  <c r="V37" i="11"/>
  <c r="Z37" i="11"/>
  <c r="AD37" i="11"/>
  <c r="AH37" i="11"/>
  <c r="AL37" i="11"/>
  <c r="L37" i="9"/>
  <c r="P37" i="9"/>
  <c r="T37" i="9"/>
  <c r="X37" i="9"/>
  <c r="I37" i="9"/>
  <c r="M37" i="9"/>
  <c r="Q37" i="9"/>
  <c r="U37" i="9"/>
  <c r="Y37" i="9"/>
  <c r="M37" i="13"/>
  <c r="Y37" i="13"/>
  <c r="F37" i="13"/>
  <c r="J37" i="13"/>
  <c r="N37" i="13"/>
  <c r="R37" i="13"/>
  <c r="V37" i="13"/>
  <c r="Z37" i="13"/>
  <c r="AD37" i="13"/>
  <c r="AH37" i="13"/>
  <c r="AL37" i="13"/>
  <c r="G57" i="13"/>
  <c r="K57" i="13"/>
  <c r="O57" i="13"/>
  <c r="S57" i="13"/>
  <c r="W57" i="13"/>
  <c r="AA57" i="13"/>
  <c r="AE57" i="13"/>
  <c r="AI57" i="13"/>
  <c r="AM57" i="13"/>
  <c r="U37" i="13"/>
  <c r="AG37" i="13"/>
  <c r="G37" i="13"/>
  <c r="K37" i="13"/>
  <c r="O37" i="13"/>
  <c r="S37" i="13"/>
  <c r="W37" i="13"/>
  <c r="AA37" i="13"/>
  <c r="AE37" i="13"/>
  <c r="AI37" i="13"/>
  <c r="AM37" i="13"/>
  <c r="H57" i="13"/>
  <c r="L57" i="13"/>
  <c r="P57" i="13"/>
  <c r="T57" i="13"/>
  <c r="X57" i="13"/>
  <c r="AB57" i="13"/>
  <c r="AF57" i="13"/>
  <c r="AJ57" i="13"/>
  <c r="AN57" i="13"/>
  <c r="I37" i="13"/>
  <c r="Q37" i="13"/>
  <c r="AC37" i="13"/>
  <c r="AK37" i="13"/>
  <c r="H37" i="13"/>
  <c r="L37" i="13"/>
  <c r="P37" i="13"/>
  <c r="T37" i="13"/>
  <c r="X37" i="13"/>
  <c r="AB37" i="13"/>
  <c r="AF37" i="13"/>
  <c r="AJ37" i="13"/>
  <c r="AN37" i="13"/>
  <c r="I57" i="13"/>
  <c r="M57" i="13"/>
  <c r="Q57" i="13"/>
  <c r="U57" i="13"/>
  <c r="Y57" i="13"/>
  <c r="AC57" i="13"/>
  <c r="AG57" i="13"/>
  <c r="AK57" i="13"/>
  <c r="AO57" i="13"/>
  <c r="G57" i="12"/>
  <c r="O57" i="12"/>
  <c r="S57" i="12"/>
  <c r="W57" i="12"/>
  <c r="AI57" i="12"/>
  <c r="P57" i="12"/>
  <c r="T57" i="12"/>
  <c r="X57" i="12"/>
  <c r="AB57" i="12"/>
  <c r="AF57" i="12"/>
  <c r="AJ57" i="12"/>
  <c r="AE57" i="12"/>
  <c r="E57" i="12"/>
  <c r="K57" i="12"/>
  <c r="G37" i="12"/>
  <c r="S37" i="12"/>
  <c r="W37" i="12"/>
  <c r="AI37" i="12"/>
  <c r="P37" i="12"/>
  <c r="T37" i="12"/>
  <c r="X37" i="12"/>
  <c r="AB37" i="12"/>
  <c r="AF37" i="12"/>
  <c r="AJ37" i="12"/>
  <c r="K37" i="12"/>
  <c r="AE37" i="12"/>
  <c r="E37" i="12"/>
  <c r="O37" i="12"/>
  <c r="K57" i="11"/>
  <c r="W57" i="11"/>
  <c r="AE57" i="11"/>
  <c r="H57" i="11"/>
  <c r="L57" i="11"/>
  <c r="P57" i="11"/>
  <c r="T57" i="11"/>
  <c r="X57" i="11"/>
  <c r="AB57" i="11"/>
  <c r="AF57" i="11"/>
  <c r="AJ57" i="11"/>
  <c r="S57" i="11"/>
  <c r="AI57" i="11"/>
  <c r="E57" i="11"/>
  <c r="G57" i="11"/>
  <c r="O57" i="11"/>
  <c r="K37" i="11"/>
  <c r="S37" i="11"/>
  <c r="AA37" i="11"/>
  <c r="AE37" i="11"/>
  <c r="H37" i="11"/>
  <c r="P37" i="11"/>
  <c r="X37" i="11"/>
  <c r="AF37" i="11"/>
  <c r="E37" i="11"/>
  <c r="G37" i="11"/>
  <c r="O37" i="11"/>
  <c r="W37" i="11"/>
  <c r="AI37" i="11"/>
  <c r="L37" i="11"/>
  <c r="T37" i="11"/>
  <c r="AB37" i="11"/>
  <c r="E37" i="9"/>
  <c r="F37" i="9"/>
  <c r="J37" i="9"/>
  <c r="N37" i="9"/>
  <c r="R37" i="9"/>
  <c r="V37" i="9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AN500" i="18" s="1"/>
  <c r="Y16" i="9"/>
  <c r="Z16" i="9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E16" i="10"/>
  <c r="E13" i="17" s="1"/>
  <c r="O46" i="17" s="1"/>
  <c r="T515" i="19" l="1"/>
  <c r="T516" i="19" s="1"/>
  <c r="AF500" i="18"/>
  <c r="V27" i="16"/>
  <c r="E22" i="18" s="1"/>
  <c r="X29" i="16"/>
  <c r="Y29" i="16" s="1"/>
  <c r="X28" i="16"/>
  <c r="E27" i="18" s="1"/>
  <c r="Q47" i="16"/>
  <c r="G515" i="19"/>
  <c r="G516" i="19" s="1"/>
  <c r="S515" i="19"/>
  <c r="T29" i="16"/>
  <c r="E29" i="18" s="1"/>
  <c r="Y55" i="18" s="1"/>
  <c r="V46" i="16"/>
  <c r="E30" i="19" s="1"/>
  <c r="K514" i="19"/>
  <c r="H504" i="19"/>
  <c r="V514" i="19"/>
  <c r="W514" i="19" s="1"/>
  <c r="L47" i="16"/>
  <c r="N514" i="19"/>
  <c r="AP504" i="19"/>
  <c r="AO504" i="19"/>
  <c r="X46" i="16"/>
  <c r="L514" i="19"/>
  <c r="AO503" i="19"/>
  <c r="AP503" i="19"/>
  <c r="H503" i="19"/>
  <c r="V513" i="19"/>
  <c r="W513" i="19" s="1"/>
  <c r="V45" i="16"/>
  <c r="E26" i="19" s="1"/>
  <c r="K513" i="19"/>
  <c r="K515" i="19" s="1"/>
  <c r="K516" i="19" s="1"/>
  <c r="X45" i="16"/>
  <c r="I513" i="19"/>
  <c r="AP502" i="19"/>
  <c r="AO502" i="19"/>
  <c r="X44" i="16"/>
  <c r="L512" i="19"/>
  <c r="H502" i="19"/>
  <c r="V512" i="19"/>
  <c r="W512" i="19" s="1"/>
  <c r="X512" i="19"/>
  <c r="Y512" i="19" s="1"/>
  <c r="S47" i="16"/>
  <c r="U511" i="19"/>
  <c r="O515" i="19"/>
  <c r="O516" i="19" s="1"/>
  <c r="V511" i="19"/>
  <c r="W511" i="19" s="1"/>
  <c r="H501" i="19"/>
  <c r="Z511" i="19"/>
  <c r="AA511" i="19" s="1"/>
  <c r="X511" i="19"/>
  <c r="Y511" i="19" s="1"/>
  <c r="Q501" i="19"/>
  <c r="R515" i="19"/>
  <c r="R516" i="19" s="1"/>
  <c r="O47" i="16"/>
  <c r="Q510" i="19"/>
  <c r="X510" i="19" s="1"/>
  <c r="Y510" i="19" s="1"/>
  <c r="Q500" i="19"/>
  <c r="J500" i="19"/>
  <c r="N47" i="16"/>
  <c r="P510" i="19"/>
  <c r="K47" i="16"/>
  <c r="M510" i="19"/>
  <c r="I500" i="19"/>
  <c r="H515" i="19"/>
  <c r="J515" i="19"/>
  <c r="J516" i="19" s="1"/>
  <c r="P500" i="19"/>
  <c r="S516" i="19"/>
  <c r="J47" i="16"/>
  <c r="L510" i="19"/>
  <c r="W46" i="16"/>
  <c r="W29" i="16"/>
  <c r="V28" i="16"/>
  <c r="AG503" i="18"/>
  <c r="T28" i="16"/>
  <c r="AF503" i="18"/>
  <c r="W27" i="16"/>
  <c r="F20" i="18"/>
  <c r="X27" i="16"/>
  <c r="T27" i="16"/>
  <c r="P502" i="18"/>
  <c r="X26" i="16"/>
  <c r="AH501" i="18"/>
  <c r="V26" i="16"/>
  <c r="AG501" i="18"/>
  <c r="T26" i="16"/>
  <c r="E17" i="18" s="1"/>
  <c r="AF501" i="18"/>
  <c r="L30" i="16"/>
  <c r="Y500" i="18"/>
  <c r="G30" i="16"/>
  <c r="J500" i="18"/>
  <c r="K30" i="16"/>
  <c r="X500" i="18"/>
  <c r="R500" i="18"/>
  <c r="F30" i="16"/>
  <c r="I500" i="18"/>
  <c r="E30" i="16"/>
  <c r="H500" i="18"/>
  <c r="Q30" i="16"/>
  <c r="S30" i="16"/>
  <c r="AP500" i="18"/>
  <c r="I30" i="16"/>
  <c r="Q500" i="18"/>
  <c r="R30" i="16"/>
  <c r="AO500" i="18"/>
  <c r="M30" i="16"/>
  <c r="Z500" i="18"/>
  <c r="P500" i="18"/>
  <c r="R47" i="16"/>
  <c r="T46" i="16"/>
  <c r="T45" i="16"/>
  <c r="P47" i="16"/>
  <c r="V44" i="16"/>
  <c r="I47" i="16"/>
  <c r="H47" i="16"/>
  <c r="T44" i="16"/>
  <c r="T43" i="16"/>
  <c r="D47" i="16"/>
  <c r="V43" i="16"/>
  <c r="X43" i="16"/>
  <c r="E47" i="16"/>
  <c r="F47" i="16"/>
  <c r="V42" i="16"/>
  <c r="G47" i="16"/>
  <c r="X42" i="16"/>
  <c r="T42" i="16"/>
  <c r="N30" i="16"/>
  <c r="J30" i="16"/>
  <c r="T12" i="16"/>
  <c r="D26" i="17" s="1"/>
  <c r="X9" i="16"/>
  <c r="X12" i="16"/>
  <c r="D28" i="17" s="1"/>
  <c r="T9" i="16"/>
  <c r="E31" i="18" l="1"/>
  <c r="X11" i="16"/>
  <c r="D24" i="17" s="1"/>
  <c r="V9" i="16"/>
  <c r="D15" i="17" s="1"/>
  <c r="Y28" i="16"/>
  <c r="H30" i="16"/>
  <c r="T30" i="16" s="1"/>
  <c r="E7" i="18" s="1"/>
  <c r="U29" i="16"/>
  <c r="X10" i="16"/>
  <c r="D20" i="17" s="1"/>
  <c r="T11" i="16"/>
  <c r="D22" i="17" s="1"/>
  <c r="T25" i="16"/>
  <c r="E13" i="18" s="1"/>
  <c r="U26" i="16"/>
  <c r="Z514" i="19"/>
  <c r="AA514" i="19" s="1"/>
  <c r="R504" i="19"/>
  <c r="Y504" i="19"/>
  <c r="N515" i="19"/>
  <c r="N516" i="19" s="1"/>
  <c r="Q504" i="19"/>
  <c r="X514" i="19"/>
  <c r="Y514" i="19" s="1"/>
  <c r="Y46" i="16"/>
  <c r="E31" i="19"/>
  <c r="U45" i="16"/>
  <c r="E25" i="19"/>
  <c r="Y57" i="19" s="1"/>
  <c r="Y45" i="16"/>
  <c r="E27" i="19"/>
  <c r="Z513" i="19"/>
  <c r="AA513" i="19" s="1"/>
  <c r="J503" i="19"/>
  <c r="W45" i="16"/>
  <c r="I515" i="19"/>
  <c r="Q503" i="19"/>
  <c r="X513" i="19"/>
  <c r="Y513" i="19" s="1"/>
  <c r="U44" i="16"/>
  <c r="E21" i="19"/>
  <c r="R502" i="19"/>
  <c r="Z512" i="19"/>
  <c r="AA512" i="19" s="1"/>
  <c r="Y44" i="16"/>
  <c r="E23" i="19"/>
  <c r="W44" i="16"/>
  <c r="E22" i="19"/>
  <c r="W43" i="16"/>
  <c r="E18" i="19"/>
  <c r="U43" i="16"/>
  <c r="E17" i="19"/>
  <c r="AP501" i="19"/>
  <c r="AO501" i="19"/>
  <c r="U515" i="19"/>
  <c r="U516" i="19" s="1"/>
  <c r="Y43" i="16"/>
  <c r="E19" i="19"/>
  <c r="R500" i="19"/>
  <c r="L515" i="19"/>
  <c r="L516" i="19" s="1"/>
  <c r="X500" i="19"/>
  <c r="M515" i="19"/>
  <c r="M516" i="19" s="1"/>
  <c r="Z510" i="19"/>
  <c r="AA510" i="19" s="1"/>
  <c r="Y42" i="16"/>
  <c r="E15" i="19"/>
  <c r="W42" i="16"/>
  <c r="E14" i="19"/>
  <c r="AG500" i="19"/>
  <c r="Q515" i="19"/>
  <c r="Q516" i="19" s="1"/>
  <c r="U42" i="16"/>
  <c r="E13" i="19"/>
  <c r="Y54" i="19" s="1"/>
  <c r="V510" i="19"/>
  <c r="W510" i="19" s="1"/>
  <c r="H516" i="19"/>
  <c r="P515" i="19"/>
  <c r="P516" i="19" s="1"/>
  <c r="AF500" i="19"/>
  <c r="U46" i="16"/>
  <c r="E29" i="19"/>
  <c r="Y58" i="19" s="1"/>
  <c r="K48" i="16"/>
  <c r="E6" i="19"/>
  <c r="U28" i="16"/>
  <c r="E25" i="18"/>
  <c r="W28" i="16"/>
  <c r="E26" i="18"/>
  <c r="U27" i="16"/>
  <c r="E21" i="18"/>
  <c r="Y53" i="18" s="1"/>
  <c r="Y27" i="16"/>
  <c r="E23" i="18"/>
  <c r="T10" i="16"/>
  <c r="D18" i="17" s="1"/>
  <c r="W26" i="16"/>
  <c r="E18" i="18"/>
  <c r="Y52" i="18" s="1"/>
  <c r="Y26" i="16"/>
  <c r="E19" i="18"/>
  <c r="Y9" i="16"/>
  <c r="D16" i="17"/>
  <c r="U9" i="16"/>
  <c r="D14" i="17"/>
  <c r="P30" i="16"/>
  <c r="X30" i="16" s="1"/>
  <c r="E9" i="18" s="1"/>
  <c r="AH500" i="18"/>
  <c r="O30" i="16"/>
  <c r="V30" i="16" s="1"/>
  <c r="E8" i="18" s="1"/>
  <c r="AG500" i="18"/>
  <c r="P48" i="16"/>
  <c r="I48" i="16"/>
  <c r="S48" i="16"/>
  <c r="Q48" i="16"/>
  <c r="R48" i="16"/>
  <c r="M48" i="16"/>
  <c r="O48" i="16"/>
  <c r="L48" i="16"/>
  <c r="D48" i="16"/>
  <c r="J48" i="16"/>
  <c r="N48" i="16"/>
  <c r="E48" i="16"/>
  <c r="H48" i="16"/>
  <c r="T47" i="16"/>
  <c r="G48" i="16"/>
  <c r="X47" i="16"/>
  <c r="V47" i="16"/>
  <c r="F48" i="16"/>
  <c r="X25" i="16"/>
  <c r="E15" i="18" s="1"/>
  <c r="V25" i="16"/>
  <c r="E14" i="18" s="1"/>
  <c r="V12" i="16"/>
  <c r="D27" i="17" s="1"/>
  <c r="W56" i="17" s="1"/>
  <c r="V11" i="16"/>
  <c r="D23" i="17" s="1"/>
  <c r="V10" i="16"/>
  <c r="D19" i="17" s="1"/>
  <c r="E16" i="13"/>
  <c r="E16" i="12"/>
  <c r="E16" i="11"/>
  <c r="E17" i="10"/>
  <c r="E16" i="9"/>
  <c r="F12" i="18" s="1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W9" i="16" l="1"/>
  <c r="Y51" i="18"/>
  <c r="X515" i="19"/>
  <c r="Y515" i="19" s="1"/>
  <c r="W55" i="17"/>
  <c r="Z515" i="19"/>
  <c r="AA515" i="19" s="1"/>
  <c r="I516" i="19"/>
  <c r="Y56" i="19"/>
  <c r="Y55" i="19"/>
  <c r="Y47" i="16"/>
  <c r="E9" i="19"/>
  <c r="V515" i="19"/>
  <c r="W515" i="19" s="1"/>
  <c r="W47" i="16"/>
  <c r="E8" i="19"/>
  <c r="U47" i="16"/>
  <c r="E7" i="19"/>
  <c r="Y54" i="18"/>
  <c r="W54" i="17"/>
  <c r="W53" i="17"/>
  <c r="U25" i="16"/>
  <c r="D30" i="16"/>
  <c r="E6" i="18" s="1"/>
  <c r="W25" i="16"/>
  <c r="Y25" i="16"/>
  <c r="E17" i="12"/>
  <c r="E21" i="17"/>
  <c r="O48" i="17" s="1"/>
  <c r="E17" i="11"/>
  <c r="E17" i="17"/>
  <c r="O47" i="17" s="1"/>
  <c r="E17" i="9"/>
  <c r="E17" i="13"/>
  <c r="F25" i="17"/>
  <c r="O49" i="17" s="1"/>
  <c r="X13" i="16"/>
  <c r="D9" i="17" s="1"/>
  <c r="T13" i="16"/>
  <c r="D7" i="17" s="1"/>
  <c r="V13" i="16"/>
  <c r="D8" i="17" s="1"/>
  <c r="AI17" i="10"/>
  <c r="AH17" i="10"/>
  <c r="AG17" i="10"/>
  <c r="AD17" i="10"/>
  <c r="AE17" i="10"/>
  <c r="AF17" i="10"/>
  <c r="AA17" i="10"/>
  <c r="AB17" i="10"/>
  <c r="AC17" i="10"/>
  <c r="X17" i="10"/>
  <c r="Y17" i="10"/>
  <c r="Z17" i="10"/>
  <c r="U17" i="10"/>
  <c r="V17" i="10"/>
  <c r="W17" i="10"/>
  <c r="R17" i="10"/>
  <c r="S17" i="10"/>
  <c r="T17" i="10"/>
  <c r="O17" i="10"/>
  <c r="P17" i="10"/>
  <c r="Q17" i="10"/>
  <c r="N17" i="10"/>
  <c r="K17" i="10"/>
  <c r="L17" i="10"/>
  <c r="J17" i="10"/>
  <c r="I17" i="10"/>
  <c r="M17" i="10"/>
  <c r="F17" i="10"/>
  <c r="G17" i="10"/>
  <c r="H17" i="10"/>
  <c r="Z17" i="9"/>
  <c r="Y17" i="9"/>
  <c r="X17" i="9"/>
  <c r="U17" i="9"/>
  <c r="V17" i="9"/>
  <c r="W17" i="9"/>
  <c r="I17" i="9"/>
  <c r="J17" i="9"/>
  <c r="K17" i="9"/>
  <c r="L17" i="9"/>
  <c r="M17" i="9"/>
  <c r="N17" i="9"/>
  <c r="O17" i="9"/>
  <c r="P17" i="9"/>
  <c r="Q17" i="9"/>
  <c r="F17" i="9"/>
  <c r="G17" i="9"/>
  <c r="H17" i="9"/>
  <c r="T17" i="9"/>
  <c r="R17" i="9"/>
  <c r="S17" i="9"/>
  <c r="E31" i="16" l="1"/>
  <c r="P31" i="16"/>
  <c r="D31" i="16"/>
  <c r="F31" i="16"/>
  <c r="G31" i="16"/>
  <c r="L31" i="16"/>
  <c r="H31" i="16"/>
  <c r="Q31" i="16"/>
  <c r="N31" i="16"/>
  <c r="M31" i="16"/>
  <c r="R31" i="16"/>
  <c r="K31" i="16"/>
  <c r="U30" i="16"/>
  <c r="O31" i="16"/>
  <c r="Y30" i="16"/>
  <c r="J31" i="16"/>
  <c r="S31" i="16"/>
  <c r="I31" i="16"/>
  <c r="W30" i="16"/>
  <c r="U11" i="16"/>
  <c r="W11" i="16"/>
  <c r="Y11" i="16"/>
  <c r="U10" i="16"/>
  <c r="W10" i="16"/>
  <c r="Y10" i="16"/>
  <c r="D13" i="16"/>
  <c r="U12" i="16"/>
  <c r="Y12" i="16"/>
  <c r="W12" i="16"/>
  <c r="AD17" i="13"/>
  <c r="AE17" i="13"/>
  <c r="AF17" i="13"/>
  <c r="AA17" i="13"/>
  <c r="AB17" i="13"/>
  <c r="AC17" i="13"/>
  <c r="X17" i="13"/>
  <c r="Y17" i="13"/>
  <c r="Z17" i="13"/>
  <c r="U17" i="13"/>
  <c r="V17" i="13"/>
  <c r="W17" i="13"/>
  <c r="R17" i="13"/>
  <c r="S17" i="13"/>
  <c r="T17" i="13"/>
  <c r="P17" i="13"/>
  <c r="Q17" i="13"/>
  <c r="O17" i="13"/>
  <c r="L17" i="13"/>
  <c r="M17" i="13"/>
  <c r="N17" i="13"/>
  <c r="I17" i="13"/>
  <c r="J17" i="13"/>
  <c r="K17" i="13"/>
  <c r="F17" i="13"/>
  <c r="G17" i="13"/>
  <c r="H17" i="13"/>
  <c r="AL17" i="12"/>
  <c r="AK17" i="12"/>
  <c r="AJ17" i="12"/>
  <c r="AG17" i="12"/>
  <c r="AH17" i="12"/>
  <c r="AI17" i="12"/>
  <c r="AD17" i="12"/>
  <c r="AE17" i="12"/>
  <c r="AF17" i="12"/>
  <c r="AA17" i="12"/>
  <c r="AB17" i="12"/>
  <c r="AC17" i="12"/>
  <c r="X17" i="12"/>
  <c r="Y17" i="12"/>
  <c r="Z17" i="12"/>
  <c r="U17" i="12"/>
  <c r="V17" i="12"/>
  <c r="W17" i="12"/>
  <c r="T17" i="12"/>
  <c r="R17" i="12"/>
  <c r="S17" i="12"/>
  <c r="O17" i="12"/>
  <c r="P17" i="12"/>
  <c r="Q17" i="12"/>
  <c r="L17" i="12"/>
  <c r="M17" i="12"/>
  <c r="N17" i="12"/>
  <c r="I17" i="12"/>
  <c r="J17" i="12"/>
  <c r="K17" i="12"/>
  <c r="F17" i="12"/>
  <c r="G17" i="12"/>
  <c r="H17" i="12"/>
  <c r="AL17" i="11"/>
  <c r="AK17" i="11"/>
  <c r="AJ17" i="11"/>
  <c r="AG17" i="11"/>
  <c r="AH17" i="11"/>
  <c r="AI17" i="11"/>
  <c r="AD17" i="11"/>
  <c r="AE17" i="11"/>
  <c r="AF17" i="11"/>
  <c r="AA17" i="11"/>
  <c r="AB17" i="11"/>
  <c r="AC17" i="11"/>
  <c r="X17" i="11"/>
  <c r="Y17" i="11"/>
  <c r="Z17" i="11"/>
  <c r="U17" i="11"/>
  <c r="V17" i="11"/>
  <c r="W17" i="11"/>
  <c r="R17" i="11"/>
  <c r="S17" i="11"/>
  <c r="T17" i="11"/>
  <c r="N17" i="11"/>
  <c r="K17" i="11"/>
  <c r="J17" i="11"/>
  <c r="G17" i="11"/>
  <c r="H17" i="11"/>
  <c r="L17" i="11"/>
  <c r="F17" i="11"/>
  <c r="I17" i="11"/>
  <c r="M17" i="11"/>
  <c r="O17" i="11"/>
  <c r="P17" i="11"/>
  <c r="Q17" i="11"/>
  <c r="U13" i="16" l="1"/>
  <c r="D6" i="17"/>
  <c r="Y13" i="16"/>
  <c r="K14" i="16"/>
  <c r="D14" i="16"/>
  <c r="P14" i="16"/>
  <c r="Q14" i="16"/>
  <c r="O14" i="16"/>
  <c r="F14" i="16"/>
  <c r="E14" i="16"/>
  <c r="R14" i="16"/>
  <c r="J14" i="16"/>
  <c r="G14" i="16"/>
  <c r="H14" i="16"/>
  <c r="I14" i="16"/>
  <c r="N14" i="16"/>
  <c r="S14" i="16"/>
  <c r="L14" i="16"/>
  <c r="M14" i="16"/>
  <c r="W13" i="16"/>
  <c r="AO17" i="13"/>
  <c r="AN17" i="13"/>
  <c r="AM17" i="13"/>
  <c r="AJ17" i="13"/>
  <c r="AK17" i="13"/>
  <c r="AL17" i="13"/>
  <c r="AG17" i="13"/>
  <c r="AH17" i="13"/>
  <c r="AI17" i="13"/>
</calcChain>
</file>

<file path=xl/sharedStrings.xml><?xml version="1.0" encoding="utf-8"?>
<sst xmlns="http://schemas.openxmlformats.org/spreadsheetml/2006/main" count="1336" uniqueCount="105">
  <si>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</si>
  <si>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</si>
  <si>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</si>
  <si>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</si>
  <si>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</si>
  <si>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</si>
  <si>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</si>
  <si>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</si>
  <si>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</si>
  <si>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</si>
  <si>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</si>
  <si>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</si>
  <si>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</si>
  <si>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</si>
  <si>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</si>
  <si>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</si>
  <si>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</si>
  <si>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</si>
  <si>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</si>
  <si>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</si>
  <si>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</si>
  <si>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</si>
  <si>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</si>
  <si>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</si>
  <si>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</si>
  <si>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</si>
  <si>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</si>
  <si>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</si>
  <si>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</si>
  <si>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</si>
  <si>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</si>
  <si>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</si>
  <si>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</si>
  <si>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</si>
  <si>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</si>
  <si>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</si>
  <si>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</si>
  <si>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</si>
  <si>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ФИО методиста ДО</t>
  </si>
  <si>
    <t>Наименование ДО</t>
  </si>
  <si>
    <t>Адрес</t>
  </si>
  <si>
    <t>Язык обучения</t>
  </si>
  <si>
    <t>Результаты мониторинга стартового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</si>
  <si>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 xml:space="preserve">Всего детей </t>
  </si>
  <si>
    <t>По сводной таблице результатов стартового мониторинга количество:</t>
  </si>
  <si>
    <t>детей раннего возраста (дети 1 года) составляет</t>
  </si>
  <si>
    <t xml:space="preserve">детей младшего возраста (дети 2-х лет) составляет </t>
  </si>
  <si>
    <t xml:space="preserve">детей среднего возраста (дети 3-х лет) составляет </t>
  </si>
  <si>
    <t xml:space="preserve">детей старшего возраста (дети 4-х лет) составляет </t>
  </si>
  <si>
    <t xml:space="preserve">детей предшкольного возраста (дети 5-ти лет) составляет </t>
  </si>
  <si>
    <t>Сравнительный анализ стартового мониторинга с итоговыми данными за прошлый учебный год.</t>
  </si>
  <si>
    <t>На конец учебного года в мониторинге приняли участие:</t>
  </si>
  <si>
    <t xml:space="preserve">Если учитывать, что на начало учебного года дети переходят из одно возрастной группы в другую,  так как "Срок освоения содержания Типовой учебной программы – 5 лет, в одной возрастной        </t>
  </si>
  <si>
    <t xml:space="preserve"> группе – 1 год", согласно п.26 "Государственного общеобязательного стандарта дошкольного воспитания и обучения, начального, основного среднего и общего среднего, технического и</t>
  </si>
  <si>
    <t xml:space="preserve"> профессионального, послесреднего образованиясреднего, технического и профессионального, послесреднего образования". То разница движения воспитанников составляет:</t>
  </si>
  <si>
    <t xml:space="preserve">детей младшего возраста (дети 2-х лет) </t>
  </si>
  <si>
    <t xml:space="preserve">детей среднего возраста (дети 3-х лет) </t>
  </si>
  <si>
    <t xml:space="preserve">детей старшего возраста (дети 4-х лет) </t>
  </si>
  <si>
    <t xml:space="preserve">детей предшкольного возраста (дети 5-ти лет) </t>
  </si>
  <si>
    <t>Уровень высокого и среднего навыков воспитанников на начало учебного года в разрезе с итоговым мониторингом имеет следующие показатели:</t>
  </si>
  <si>
    <t xml:space="preserve">конец учебного года: </t>
  </si>
  <si>
    <t>начало учебного года:</t>
  </si>
  <si>
    <t xml:space="preserve">дети раннего возраста (дети 1 года) </t>
  </si>
  <si>
    <t xml:space="preserve">дети младшего возраста (дети 2-х лет) </t>
  </si>
  <si>
    <t xml:space="preserve">дети среднего возраста (дети 3-х лет) </t>
  </si>
  <si>
    <t xml:space="preserve">дети старшего возраста (дети 4-х лет) </t>
  </si>
  <si>
    <t xml:space="preserve">дети предшкольного возраста (дети 5-ти лет) </t>
  </si>
  <si>
    <t>так как, согласно "Методических рекомендаций по проведению мониторинга по усвоению детьми дошкольного возраста содержания Типовой учебной программы дошкольного воспитания и обучения, – Астана, 2023 - 61 л. "Мониторинг начинается с промежуточного контроля в ранней группе и со стартового контроля в остальных возрастных группах. Так как ранняя группа впервые осваивает содержание Типовой программы, стартовый контроль за ними не проводится".</t>
  </si>
  <si>
    <t>Результаты мониторинга промежуточного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</si>
  <si>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промежуточного мониторинга количество:</t>
  </si>
  <si>
    <t>Сравнительный анализ промежуточного и стартового мониторинга.</t>
  </si>
  <si>
    <t>На начальном этапе учебного года в мониторинге приняли участие:</t>
  </si>
  <si>
    <t>Уровень высокого и среднего навыков воспитанников промежуточного мониторинга в разрезе со стартовым мониторингом имеет следующие показатели:</t>
  </si>
  <si>
    <t xml:space="preserve">стартовый: </t>
  </si>
  <si>
    <t>промежуточный:</t>
  </si>
  <si>
    <t>Диаграммы в разрезе каждого возрастного периода</t>
  </si>
  <si>
    <t>стартовый</t>
  </si>
  <si>
    <t>промежуточный</t>
  </si>
  <si>
    <t>Результаты мониторинга итогового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</si>
  <si>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итогового мониторинга количество:</t>
  </si>
  <si>
    <t>Сравнительный анализ итогового и промежуточного мониторинга.</t>
  </si>
  <si>
    <t>В промежуточном мониторинге приняли участие:</t>
  </si>
  <si>
    <t>итоговый:</t>
  </si>
  <si>
    <t>итоговый</t>
  </si>
  <si>
    <t xml:space="preserve">русский, казахский </t>
  </si>
  <si>
    <t xml:space="preserve">русский , казахский </t>
  </si>
  <si>
    <t xml:space="preserve">русский , казхский </t>
  </si>
  <si>
    <t>"Мерей"</t>
  </si>
  <si>
    <t>Кукарина М.Ю.</t>
  </si>
  <si>
    <t>"Болашак"</t>
  </si>
  <si>
    <t>Шаньязова Н.И.</t>
  </si>
  <si>
    <t>Ертостик</t>
  </si>
  <si>
    <t>Жумакова Д.А.</t>
  </si>
  <si>
    <t>Айналайын</t>
  </si>
  <si>
    <t>Айсулу</t>
  </si>
  <si>
    <t>Куншуак</t>
  </si>
  <si>
    <t>Кучкарова З.М.</t>
  </si>
  <si>
    <t>Вишнякова Е.Г.</t>
  </si>
  <si>
    <t>Тусупова Ж.С.</t>
  </si>
  <si>
    <t>Айголек</t>
  </si>
  <si>
    <t>Фельк Е.В.</t>
  </si>
  <si>
    <t>Мустагулова Ж.К.</t>
  </si>
  <si>
    <t>Грязнова Л.М.</t>
  </si>
  <si>
    <t xml:space="preserve">Абайский район </t>
  </si>
  <si>
    <t>КГКП "Ясли - сад "Еркетай"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</si>
</sst>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/>
    <xf numFmtId="0" fontId="5" fillId="0" borderId="0" xfId="0" applyFont="1" applyFill="1" applyBorder="1"/>
    <xf numFmtId="0" fontId="0" fillId="0" borderId="0" xfId="0" applyFont="1"/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1" xfId="0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/>
    <xf numFmtId="2" fontId="2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/>
    </xf>
    <xf numFmtId="1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5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2-4551-A04E-8352D84747CE}"/>
            </c:ext>
          </c:extLst>
        </c:ser>
        <c:ser>
          <c:idx val="1"/>
          <c:order val="1"/>
          <c:tx>
            <c:strRef>
              <c:f>'анализ промежуточного 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2-4551-A04E-8352D84747CE}"/>
            </c:ext>
          </c:extLst>
        </c:ser>
        <c:ser>
          <c:idx val="2"/>
          <c:order val="2"/>
          <c:tx>
            <c:strRef>
              <c:f>'анализ промежуточного 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A2-4551-A04E-8352D84747CE}"/>
            </c:ext>
          </c:extLst>
        </c:ser>
        <c:ser>
          <c:idx val="3"/>
          <c:order val="3"/>
          <c:tx>
            <c:strRef>
              <c:f>'анализ промежуточного 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A2-4551-A04E-8352D84747CE}"/>
            </c:ext>
          </c:extLst>
        </c:ser>
        <c:ser>
          <c:idx val="4"/>
          <c:order val="4"/>
          <c:tx>
            <c:strRef>
              <c:f>'анализ промежуточного 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A2-4551-A04E-8352D847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222208"/>
        <c:axId val="74232192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2A2-4551-A04E-8352D84747CE}"/>
                  </c:ext>
                </c:extLst>
              </c15:ser>
            </c15:filteredBarSeries>
          </c:ext>
        </c:extLst>
      </c:bar3DChart>
      <c:catAx>
        <c:axId val="7422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232192"/>
        <c:crosses val="autoZero"/>
        <c:auto val="1"/>
        <c:lblAlgn val="ctr"/>
        <c:lblOffset val="100"/>
        <c:noMultiLvlLbl val="0"/>
      </c:catAx>
      <c:valAx>
        <c:axId val="7423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22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Формирование социально-эмоциональных навыков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0-4C57-ADC4-298C92689540}"/>
            </c:ext>
          </c:extLst>
        </c:ser>
        <c:ser>
          <c:idx val="1"/>
          <c:order val="1"/>
          <c:tx>
            <c:strRef>
              <c:f>'анализ итогового'!$AJ$501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0-4C57-ADC4-298C92689540}"/>
            </c:ext>
          </c:extLst>
        </c:ser>
        <c:ser>
          <c:idx val="2"/>
          <c:order val="2"/>
          <c:tx>
            <c:strRef>
              <c:f>'анализ итогового'!$AJ$502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90-4C57-ADC4-298C92689540}"/>
            </c:ext>
          </c:extLst>
        </c:ser>
        <c:ser>
          <c:idx val="3"/>
          <c:order val="3"/>
          <c:tx>
            <c:strRef>
              <c:f>'анализ итогового'!$AJ$503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90-4C57-ADC4-298C92689540}"/>
            </c:ext>
          </c:extLst>
        </c:ser>
        <c:ser>
          <c:idx val="4"/>
          <c:order val="4"/>
          <c:tx>
            <c:strRef>
              <c:f>'анализ итогового'!$AJ$504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90-4C57-ADC4-298C92689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183488"/>
        <c:axId val="81185024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C90-4C57-ADC4-298C92689540}"/>
                  </c:ext>
                </c:extLst>
              </c15:ser>
            </c15:filteredBarSeries>
          </c:ext>
        </c:extLst>
      </c:bar3DChart>
      <c:catAx>
        <c:axId val="8118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185024"/>
        <c:crosses val="autoZero"/>
        <c:auto val="1"/>
        <c:lblAlgn val="ctr"/>
        <c:lblOffset val="100"/>
        <c:noMultiLvlLbl val="0"/>
      </c:catAx>
      <c:valAx>
        <c:axId val="8118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18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3-4D83-A351-0A392524C70D}"/>
            </c:ext>
          </c:extLst>
        </c:ser>
        <c:ser>
          <c:idx val="1"/>
          <c:order val="1"/>
          <c:tx>
            <c:strRef>
              <c:f>'анализ промежуточного 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3-4D83-A351-0A392524C70D}"/>
            </c:ext>
          </c:extLst>
        </c:ser>
        <c:ser>
          <c:idx val="2"/>
          <c:order val="2"/>
          <c:tx>
            <c:strRef>
              <c:f>'анализ промежуточного 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3-4D83-A351-0A392524C70D}"/>
            </c:ext>
          </c:extLst>
        </c:ser>
        <c:ser>
          <c:idx val="3"/>
          <c:order val="3"/>
          <c:tx>
            <c:strRef>
              <c:f>'анализ промежуточного 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3-4D83-A351-0A392524C70D}"/>
            </c:ext>
          </c:extLst>
        </c:ser>
        <c:ser>
          <c:idx val="4"/>
          <c:order val="4"/>
          <c:tx>
            <c:strRef>
              <c:f>'анализ промежуточного 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33-4D83-A351-0A392524C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289152"/>
        <c:axId val="74290688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2E33-4D83-A351-0A392524C70D}"/>
                  </c:ext>
                </c:extLst>
              </c15:ser>
            </c15:filteredBarSeries>
          </c:ext>
        </c:extLst>
      </c:bar3DChart>
      <c:catAx>
        <c:axId val="742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290688"/>
        <c:crosses val="autoZero"/>
        <c:auto val="1"/>
        <c:lblAlgn val="ctr"/>
        <c:lblOffset val="100"/>
        <c:noMultiLvlLbl val="0"/>
      </c:catAx>
      <c:valAx>
        <c:axId val="742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2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3-4E7A-9CB3-58D94DE14F7F}"/>
            </c:ext>
          </c:extLst>
        </c:ser>
        <c:ser>
          <c:idx val="1"/>
          <c:order val="1"/>
          <c:tx>
            <c:strRef>
              <c:f>'анализ промежуточного 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3-4E7A-9CB3-58D94DE14F7F}"/>
            </c:ext>
          </c:extLst>
        </c:ser>
        <c:ser>
          <c:idx val="2"/>
          <c:order val="2"/>
          <c:tx>
            <c:strRef>
              <c:f>'анализ промежуточного 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3-4E7A-9CB3-58D94DE14F7F}"/>
            </c:ext>
          </c:extLst>
        </c:ser>
        <c:ser>
          <c:idx val="3"/>
          <c:order val="3"/>
          <c:tx>
            <c:strRef>
              <c:f>'анализ промежуточного 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3-4E7A-9CB3-58D94DE14F7F}"/>
            </c:ext>
          </c:extLst>
        </c:ser>
        <c:ser>
          <c:idx val="4"/>
          <c:order val="4"/>
          <c:tx>
            <c:strRef>
              <c:f>'анализ промежуточного 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53-4E7A-9CB3-58D94DE1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716480"/>
        <c:axId val="73718016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3A53-4E7A-9CB3-58D94DE14F7F}"/>
                  </c:ext>
                </c:extLst>
              </c15:ser>
            </c15:filteredBarSeries>
          </c:ext>
        </c:extLst>
      </c:bar3DChart>
      <c:catAx>
        <c:axId val="737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718016"/>
        <c:crosses val="autoZero"/>
        <c:auto val="1"/>
        <c:lblAlgn val="ctr"/>
        <c:lblOffset val="100"/>
        <c:noMultiLvlLbl val="0"/>
      </c:catAx>
      <c:valAx>
        <c:axId val="7371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71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9-4798-84D4-FDFDC160EE6C}"/>
            </c:ext>
          </c:extLst>
        </c:ser>
        <c:ser>
          <c:idx val="1"/>
          <c:order val="1"/>
          <c:tx>
            <c:strRef>
              <c:f>'анализ промежуточного 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9-4798-84D4-FDFDC160EE6C}"/>
            </c:ext>
          </c:extLst>
        </c:ser>
        <c:ser>
          <c:idx val="2"/>
          <c:order val="2"/>
          <c:tx>
            <c:strRef>
              <c:f>'анализ промежуточного 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9-4798-84D4-FDFDC160EE6C}"/>
            </c:ext>
          </c:extLst>
        </c:ser>
        <c:ser>
          <c:idx val="3"/>
          <c:order val="3"/>
          <c:tx>
            <c:strRef>
              <c:f>'анализ промежуточного 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9-4798-84D4-FDFDC160EE6C}"/>
            </c:ext>
          </c:extLst>
        </c:ser>
        <c:ser>
          <c:idx val="4"/>
          <c:order val="4"/>
          <c:tx>
            <c:strRef>
              <c:f>'анализ промежуточного 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9-4798-84D4-FDFDC160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380800"/>
        <c:axId val="74382336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639-4798-84D4-FDFDC160EE6C}"/>
                  </c:ext>
                </c:extLst>
              </c15:ser>
            </c15:filteredBarSeries>
          </c:ext>
        </c:extLst>
      </c:bar3DChart>
      <c:catAx>
        <c:axId val="7438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382336"/>
        <c:crosses val="autoZero"/>
        <c:auto val="1"/>
        <c:lblAlgn val="ctr"/>
        <c:lblOffset val="100"/>
        <c:noMultiLvlLbl val="0"/>
      </c:catAx>
      <c:valAx>
        <c:axId val="7438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38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Формирование социально-эмоциональных навыков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D-4FC2-9A83-366F0CBEF175}"/>
            </c:ext>
          </c:extLst>
        </c:ser>
        <c:ser>
          <c:idx val="1"/>
          <c:order val="1"/>
          <c:tx>
            <c:strRef>
              <c:f>'анализ промежуточного 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D-4FC2-9A83-366F0CBEF175}"/>
            </c:ext>
          </c:extLst>
        </c:ser>
        <c:ser>
          <c:idx val="2"/>
          <c:order val="2"/>
          <c:tx>
            <c:strRef>
              <c:f>'анализ промежуточного 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D-4FC2-9A83-366F0CBEF175}"/>
            </c:ext>
          </c:extLst>
        </c:ser>
        <c:ser>
          <c:idx val="3"/>
          <c:order val="3"/>
          <c:tx>
            <c:strRef>
              <c:f>'анализ промежуточного 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D-4FC2-9A83-366F0CBEF175}"/>
            </c:ext>
          </c:extLst>
        </c:ser>
        <c:ser>
          <c:idx val="4"/>
          <c:order val="4"/>
          <c:tx>
            <c:strRef>
              <c:f>'анализ промежуточного 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4D-4FC2-9A83-366F0CBEF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688768"/>
        <c:axId val="74694656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184D-4FC2-9A83-366F0CBEF175}"/>
                  </c:ext>
                </c:extLst>
              </c15:ser>
            </c15:filteredBarSeries>
          </c:ext>
        </c:extLst>
      </c:bar3DChart>
      <c:catAx>
        <c:axId val="7468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694656"/>
        <c:crosses val="autoZero"/>
        <c:auto val="1"/>
        <c:lblAlgn val="ctr"/>
        <c:lblOffset val="100"/>
        <c:noMultiLvlLbl val="0"/>
      </c:catAx>
      <c:valAx>
        <c:axId val="7469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68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baseline="0">
                <a:effectLst/>
              </a:rPr>
              <a:t>Физическое развитие</a:t>
            </a:r>
            <a:endParaRPr lang="ru-RU" sz="14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1-4E01-BDC2-954C243E408D}"/>
            </c:ext>
          </c:extLst>
        </c:ser>
        <c:ser>
          <c:idx val="1"/>
          <c:order val="1"/>
          <c:tx>
            <c:strRef>
              <c:f>'анализ итогового'!$D$501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1-4E01-BDC2-954C243E408D}"/>
            </c:ext>
          </c:extLst>
        </c:ser>
        <c:ser>
          <c:idx val="2"/>
          <c:order val="2"/>
          <c:tx>
            <c:strRef>
              <c:f>'анализ итогового'!$D$502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11-4E01-BDC2-954C243E408D}"/>
            </c:ext>
          </c:extLst>
        </c:ser>
        <c:ser>
          <c:idx val="3"/>
          <c:order val="3"/>
          <c:tx>
            <c:strRef>
              <c:f>'анализ итогового'!$D$503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11-4E01-BDC2-954C243E408D}"/>
            </c:ext>
          </c:extLst>
        </c:ser>
        <c:ser>
          <c:idx val="4"/>
          <c:order val="4"/>
          <c:tx>
            <c:strRef>
              <c:f>'анализ итогового'!$D$504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11-4E01-BDC2-954C243E4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293056"/>
        <c:axId val="75294592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311-4E01-BDC2-954C243E408D}"/>
                  </c:ext>
                </c:extLst>
              </c15:ser>
            </c15:filteredBarSeries>
          </c:ext>
        </c:extLst>
      </c:bar3DChart>
      <c:catAx>
        <c:axId val="7529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294592"/>
        <c:crosses val="autoZero"/>
        <c:auto val="1"/>
        <c:lblAlgn val="ctr"/>
        <c:lblOffset val="100"/>
        <c:noMultiLvlLbl val="0"/>
      </c:catAx>
      <c:valAx>
        <c:axId val="7529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29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2-464F-A027-51C74CA8A962}"/>
            </c:ext>
          </c:extLst>
        </c:ser>
        <c:ser>
          <c:idx val="1"/>
          <c:order val="1"/>
          <c:tx>
            <c:strRef>
              <c:f>'анализ итогового'!$L$501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2-464F-A027-51C74CA8A962}"/>
            </c:ext>
          </c:extLst>
        </c:ser>
        <c:ser>
          <c:idx val="2"/>
          <c:order val="2"/>
          <c:tx>
            <c:strRef>
              <c:f>'анализ итогового'!$L$502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2-464F-A027-51C74CA8A962}"/>
            </c:ext>
          </c:extLst>
        </c:ser>
        <c:ser>
          <c:idx val="3"/>
          <c:order val="3"/>
          <c:tx>
            <c:strRef>
              <c:f>'анализ итогового'!$L$503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2-464F-A027-51C74CA8A962}"/>
            </c:ext>
          </c:extLst>
        </c:ser>
        <c:ser>
          <c:idx val="4"/>
          <c:order val="4"/>
          <c:tx>
            <c:strRef>
              <c:f>'анализ итогового'!$L$504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A2-464F-A027-51C74CA8A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454720"/>
        <c:axId val="75472896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EA2-464F-A027-51C74CA8A962}"/>
                  </c:ext>
                </c:extLst>
              </c15:ser>
            </c15:filteredBarSeries>
          </c:ext>
        </c:extLst>
      </c:bar3DChart>
      <c:catAx>
        <c:axId val="7545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472896"/>
        <c:crosses val="autoZero"/>
        <c:auto val="1"/>
        <c:lblAlgn val="ctr"/>
        <c:lblOffset val="100"/>
        <c:noMultiLvlLbl val="0"/>
      </c:catAx>
      <c:valAx>
        <c:axId val="7547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45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5EC-B5DB-23CF42F3A222}"/>
            </c:ext>
          </c:extLst>
        </c:ser>
        <c:ser>
          <c:idx val="1"/>
          <c:order val="1"/>
          <c:tx>
            <c:strRef>
              <c:f>'анализ итогового'!$T$501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5EC-B5DB-23CF42F3A222}"/>
            </c:ext>
          </c:extLst>
        </c:ser>
        <c:ser>
          <c:idx val="2"/>
          <c:order val="2"/>
          <c:tx>
            <c:strRef>
              <c:f>'анализ итогового'!$T$502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5EC-B5DB-23CF42F3A222}"/>
            </c:ext>
          </c:extLst>
        </c:ser>
        <c:ser>
          <c:idx val="3"/>
          <c:order val="3"/>
          <c:tx>
            <c:strRef>
              <c:f>'анализ итогового'!$T$503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6D-45EC-B5DB-23CF42F3A222}"/>
            </c:ext>
          </c:extLst>
        </c:ser>
        <c:ser>
          <c:idx val="4"/>
          <c:order val="4"/>
          <c:tx>
            <c:strRef>
              <c:f>'анализ итогового'!$T$504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D-45EC-B5DB-23CF42F3A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521024"/>
        <c:axId val="75526912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A6D-45EC-B5DB-23CF42F3A222}"/>
                  </c:ext>
                </c:extLst>
              </c15:ser>
            </c15:filteredBarSeries>
          </c:ext>
        </c:extLst>
      </c:bar3DChart>
      <c:catAx>
        <c:axId val="7552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526912"/>
        <c:crosses val="autoZero"/>
        <c:auto val="1"/>
        <c:lblAlgn val="ctr"/>
        <c:lblOffset val="100"/>
        <c:noMultiLvlLbl val="0"/>
      </c:catAx>
      <c:valAx>
        <c:axId val="7552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52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E-46F6-9EE2-8BA03D7D15EC}"/>
            </c:ext>
          </c:extLst>
        </c:ser>
        <c:ser>
          <c:idx val="1"/>
          <c:order val="1"/>
          <c:tx>
            <c:strRef>
              <c:f>'анализ итогового'!$AB$501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9E-46F6-9EE2-8BA03D7D15EC}"/>
            </c:ext>
          </c:extLst>
        </c:ser>
        <c:ser>
          <c:idx val="2"/>
          <c:order val="2"/>
          <c:tx>
            <c:strRef>
              <c:f>'анализ итогового'!$AB$502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9E-46F6-9EE2-8BA03D7D15EC}"/>
            </c:ext>
          </c:extLst>
        </c:ser>
        <c:ser>
          <c:idx val="3"/>
          <c:order val="3"/>
          <c:tx>
            <c:strRef>
              <c:f>'анализ итогового'!$AB$503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9E-46F6-9EE2-8BA03D7D15EC}"/>
            </c:ext>
          </c:extLst>
        </c:ser>
        <c:ser>
          <c:idx val="4"/>
          <c:order val="4"/>
          <c:tx>
            <c:strRef>
              <c:f>'анализ итогового'!$AB$504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9E-46F6-9EE2-8BA03D7D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333632"/>
        <c:axId val="75335168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E99E-46F6-9EE2-8BA03D7D15EC}"/>
                  </c:ext>
                </c:extLst>
              </c15:ser>
            </c15:filteredBarSeries>
          </c:ext>
        </c:extLst>
      </c:bar3DChart>
      <c:catAx>
        <c:axId val="753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35168"/>
        <c:crosses val="autoZero"/>
        <c:auto val="1"/>
        <c:lblAlgn val="ctr"/>
        <c:lblOffset val="100"/>
        <c:noMultiLvlLbl val="0"/>
      </c:catAx>
      <c:valAx>
        <c:axId val="7533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65</xdr:row>
      <xdr:rowOff>70756</xdr:rowOff>
    </xdr:from>
    <xdr:to>
      <xdr:col>8</xdr:col>
      <xdr:colOff>625929</xdr:colOff>
      <xdr:row>78</xdr:row>
      <xdr:rowOff>98635</xdr:rowOff>
    </xdr:to>
    <xdr:grpSp>
      <xdr:nvGrpSpPr>
        <xdr:cNvPr id="23" name="Группа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pSpPr/>
      </xdr:nvGrpSpPr>
      <xdr:grpSpPr>
        <a:xfrm>
          <a:off x="612322" y="17678399"/>
          <a:ext cx="7388678" cy="2517986"/>
          <a:chOff x="612322" y="17746435"/>
          <a:chExt cx="7388678" cy="2517986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1987920" y="19984216"/>
            <a:ext cx="90084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4135193" y="19965619"/>
            <a:ext cx="1308259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2" name="Диаграмма 21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GraphicFramePr/>
        </xdr:nvGraphicFramePr>
        <xdr:xfrm>
          <a:off x="612322" y="17746435"/>
          <a:ext cx="7388678" cy="22016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625928</xdr:colOff>
      <xdr:row>65</xdr:row>
      <xdr:rowOff>57150</xdr:rowOff>
    </xdr:from>
    <xdr:to>
      <xdr:col>20</xdr:col>
      <xdr:colOff>163285</xdr:colOff>
      <xdr:row>78</xdr:row>
      <xdr:rowOff>81087</xdr:rowOff>
    </xdr:to>
    <xdr:grpSp>
      <xdr:nvGrpSpPr>
        <xdr:cNvPr id="25" name="Группа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GrpSpPr/>
      </xdr:nvGrpSpPr>
      <xdr:grpSpPr>
        <a:xfrm>
          <a:off x="8722178" y="17664793"/>
          <a:ext cx="7470321" cy="2514044"/>
          <a:chOff x="8722178" y="17732829"/>
          <a:chExt cx="7470321" cy="2514044"/>
        </a:xfrm>
      </xdr:grpSpPr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 txBox="1"/>
        </xdr:nvSpPr>
        <xdr:spPr>
          <a:xfrm>
            <a:off x="9941039" y="19966668"/>
            <a:ext cx="89353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12273333" y="19948071"/>
            <a:ext cx="129764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4" name="Диаграмма 23">
            <a:extLst>
              <a:ext uri="{FF2B5EF4-FFF2-40B4-BE49-F238E27FC236}">
                <a16:creationId xmlns:a16="http://schemas.microsoft.com/office/drawing/2014/main" id="{00000000-0008-0000-0700-000018000000}"/>
              </a:ext>
            </a:extLst>
          </xdr:cNvPr>
          <xdr:cNvGraphicFramePr/>
        </xdr:nvGraphicFramePr>
        <xdr:xfrm>
          <a:off x="8722178" y="17732829"/>
          <a:ext cx="7470321" cy="22424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20</xdr:col>
      <xdr:colOff>707571</xdr:colOff>
      <xdr:row>65</xdr:row>
      <xdr:rowOff>57149</xdr:rowOff>
    </xdr:from>
    <xdr:to>
      <xdr:col>31</xdr:col>
      <xdr:colOff>530678</xdr:colOff>
      <xdr:row>78</xdr:row>
      <xdr:rowOff>53874</xdr:rowOff>
    </xdr:to>
    <xdr:grpSp>
      <xdr:nvGrpSpPr>
        <xdr:cNvPr id="27" name="Группа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GrpSpPr/>
      </xdr:nvGrpSpPr>
      <xdr:grpSpPr>
        <a:xfrm>
          <a:off x="16736785" y="17664792"/>
          <a:ext cx="7102929" cy="2486832"/>
          <a:chOff x="16736785" y="17732828"/>
          <a:chExt cx="7102929" cy="2486832"/>
        </a:xfrm>
      </xdr:grpSpPr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/>
        </xdr:nvSpPr>
        <xdr:spPr>
          <a:xfrm>
            <a:off x="18001480" y="19939455"/>
            <a:ext cx="80122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 txBox="1"/>
        </xdr:nvSpPr>
        <xdr:spPr>
          <a:xfrm>
            <a:off x="20092821" y="19920858"/>
            <a:ext cx="1163578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6" name="Диаграмма 25">
            <a:extLst>
              <a:ext uri="{FF2B5EF4-FFF2-40B4-BE49-F238E27FC236}">
                <a16:creationId xmlns:a16="http://schemas.microsoft.com/office/drawing/2014/main" id="{00000000-0008-0000-0700-00001A000000}"/>
              </a:ext>
            </a:extLst>
          </xdr:cNvPr>
          <xdr:cNvGraphicFramePr/>
        </xdr:nvGraphicFramePr>
        <xdr:xfrm>
          <a:off x="16736785" y="17732828"/>
          <a:ext cx="7102929" cy="22152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79</xdr:row>
      <xdr:rowOff>97970</xdr:rowOff>
    </xdr:from>
    <xdr:to>
      <xdr:col>8</xdr:col>
      <xdr:colOff>639535</xdr:colOff>
      <xdr:row>92</xdr:row>
      <xdr:rowOff>40266</xdr:rowOff>
    </xdr:to>
    <xdr:grpSp>
      <xdr:nvGrpSpPr>
        <xdr:cNvPr id="29" name="Группа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GrpSpPr/>
      </xdr:nvGrpSpPr>
      <xdr:grpSpPr>
        <a:xfrm>
          <a:off x="612321" y="20386220"/>
          <a:ext cx="7402285" cy="2418796"/>
          <a:chOff x="612321" y="20454256"/>
          <a:chExt cx="7402285" cy="2418796"/>
        </a:xfrm>
      </xdr:grpSpPr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 txBox="1"/>
        </xdr:nvSpPr>
        <xdr:spPr>
          <a:xfrm>
            <a:off x="1997554" y="22592847"/>
            <a:ext cx="88807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SpPr txBox="1"/>
        </xdr:nvSpPr>
        <xdr:spPr>
          <a:xfrm>
            <a:off x="4315599" y="22574250"/>
            <a:ext cx="1289711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8" name="Диаграмма 2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GraphicFramePr/>
        </xdr:nvGraphicFramePr>
        <xdr:xfrm>
          <a:off x="612321" y="20454256"/>
          <a:ext cx="7402285" cy="21880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598713</xdr:colOff>
      <xdr:row>79</xdr:row>
      <xdr:rowOff>84364</xdr:rowOff>
    </xdr:from>
    <xdr:to>
      <xdr:col>20</xdr:col>
      <xdr:colOff>149678</xdr:colOff>
      <xdr:row>92</xdr:row>
      <xdr:rowOff>53873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GrpSpPr/>
      </xdr:nvGrpSpPr>
      <xdr:grpSpPr>
        <a:xfrm>
          <a:off x="8694963" y="20372614"/>
          <a:ext cx="7483929" cy="2446009"/>
          <a:chOff x="8694963" y="20440650"/>
          <a:chExt cx="7483929" cy="2446009"/>
        </a:xfrm>
      </xdr:grpSpPr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SpPr txBox="1"/>
        </xdr:nvSpPr>
        <xdr:spPr>
          <a:xfrm>
            <a:off x="10079009" y="22606454"/>
            <a:ext cx="8935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SpPr txBox="1"/>
        </xdr:nvSpPr>
        <xdr:spPr>
          <a:xfrm>
            <a:off x="12411243" y="22587857"/>
            <a:ext cx="129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30" name="Диаграмма 29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GraphicFramePr/>
        </xdr:nvGraphicFramePr>
        <xdr:xfrm>
          <a:off x="8694963" y="20440650"/>
          <a:ext cx="7483929" cy="21880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68</xdr:row>
      <xdr:rowOff>57150</xdr:rowOff>
    </xdr:from>
    <xdr:to>
      <xdr:col>8</xdr:col>
      <xdr:colOff>698500</xdr:colOff>
      <xdr:row>81</xdr:row>
      <xdr:rowOff>52824</xdr:rowOff>
    </xdr:to>
    <xdr:grpSp>
      <xdr:nvGrpSpPr>
        <xdr:cNvPr id="3" name="Группа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619125" y="17789525"/>
          <a:ext cx="7842250" cy="2488049"/>
          <a:chOff x="619125" y="17789525"/>
          <a:chExt cx="7842250" cy="2488049"/>
        </a:xfrm>
      </xdr:grpSpPr>
      <xdr:grpSp>
        <xdr:nvGrpSpPr>
          <xdr:cNvPr id="23" name="Группа 22"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GrpSpPr/>
        </xdr:nvGrpSpPr>
        <xdr:grpSpPr>
          <a:xfrm>
            <a:off x="1825796" y="19988486"/>
            <a:ext cx="4201358" cy="289088"/>
            <a:chOff x="1755321" y="23399609"/>
            <a:chExt cx="3960061" cy="288822"/>
          </a:xfrm>
        </xdr:grpSpPr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800-000019000000}"/>
                </a:ext>
              </a:extLst>
            </xdr:cNvPr>
            <xdr:cNvSpPr txBox="1"/>
          </xdr:nvSpPr>
          <xdr:spPr>
            <a:xfrm>
              <a:off x="1755321" y="23399609"/>
              <a:ext cx="1319893" cy="249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Промежуточный</a:t>
              </a:r>
              <a:endParaRPr lang="ru-RU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800-00001A000000}"/>
                </a:ext>
              </a:extLst>
            </xdr:cNvPr>
            <xdr:cNvSpPr txBox="1"/>
          </xdr:nvSpPr>
          <xdr:spPr>
            <a:xfrm>
              <a:off x="4435929" y="23408226"/>
              <a:ext cx="127945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Итоговый</a:t>
              </a:r>
              <a:endParaRPr lang="ru-RU" sz="1100"/>
            </a:p>
          </xdr:txBody>
        </xdr:sp>
      </xdr:grpSp>
      <xdr:graphicFrame macro="">
        <xdr:nvGraphicFramePr>
          <xdr:cNvPr id="2" name="Диаграмма 1">
            <a:extLst>
              <a:ext uri="{FF2B5EF4-FFF2-40B4-BE49-F238E27FC236}">
                <a16:creationId xmlns:a16="http://schemas.microsoft.com/office/drawing/2014/main" id="{00000000-0008-0000-0800-000002000000}"/>
              </a:ext>
            </a:extLst>
          </xdr:cNvPr>
          <xdr:cNvGraphicFramePr/>
        </xdr:nvGraphicFramePr>
        <xdr:xfrm>
          <a:off x="619125" y="17789525"/>
          <a:ext cx="7842250" cy="2228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682624</xdr:colOff>
      <xdr:row>68</xdr:row>
      <xdr:rowOff>41275</xdr:rowOff>
    </xdr:from>
    <xdr:to>
      <xdr:col>20</xdr:col>
      <xdr:colOff>15874</xdr:colOff>
      <xdr:row>81</xdr:row>
      <xdr:rowOff>62490</xdr:rowOff>
    </xdr:to>
    <xdr:grpSp>
      <xdr:nvGrpSpPr>
        <xdr:cNvPr id="5" name="Группа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9159874" y="17773650"/>
          <a:ext cx="7191375" cy="2513590"/>
          <a:chOff x="9159874" y="17773650"/>
          <a:chExt cx="7191375" cy="2513590"/>
        </a:xfrm>
      </xdr:grpSpPr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 txBox="1"/>
        </xdr:nvSpPr>
        <xdr:spPr>
          <a:xfrm>
            <a:off x="10189199" y="19998154"/>
            <a:ext cx="1442255" cy="2810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 txBox="1"/>
        </xdr:nvSpPr>
        <xdr:spPr>
          <a:xfrm>
            <a:off x="13087187" y="20006779"/>
            <a:ext cx="1267405" cy="2804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4" name="Диаграмма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GraphicFramePr/>
        </xdr:nvGraphicFramePr>
        <xdr:xfrm>
          <a:off x="9159874" y="17773650"/>
          <a:ext cx="7191375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21</xdr:col>
      <xdr:colOff>15875</xdr:colOff>
      <xdr:row>68</xdr:row>
      <xdr:rowOff>57150</xdr:rowOff>
    </xdr:from>
    <xdr:to>
      <xdr:col>31</xdr:col>
      <xdr:colOff>47625</xdr:colOff>
      <xdr:row>81</xdr:row>
      <xdr:rowOff>40821</xdr:rowOff>
    </xdr:to>
    <xdr:grpSp>
      <xdr:nvGrpSpPr>
        <xdr:cNvPr id="7" name="Группа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pSpPr/>
      </xdr:nvGrpSpPr>
      <xdr:grpSpPr>
        <a:xfrm>
          <a:off x="17065625" y="17789525"/>
          <a:ext cx="7175500" cy="2476046"/>
          <a:chOff x="17065625" y="17789525"/>
          <a:chExt cx="7175500" cy="2476046"/>
        </a:xfrm>
      </xdr:grpSpPr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 txBox="1"/>
        </xdr:nvSpPr>
        <xdr:spPr>
          <a:xfrm>
            <a:off x="18211639" y="19984552"/>
            <a:ext cx="1337412" cy="2810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00000000-0008-0000-0800-000021000000}"/>
              </a:ext>
            </a:extLst>
          </xdr:cNvPr>
          <xdr:cNvSpPr txBox="1"/>
        </xdr:nvSpPr>
        <xdr:spPr>
          <a:xfrm>
            <a:off x="20697336" y="19979559"/>
            <a:ext cx="1270245" cy="2804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6" name="Диаграмма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GraphicFramePr/>
        </xdr:nvGraphicFramePr>
        <xdr:xfrm>
          <a:off x="17065625" y="17789525"/>
          <a:ext cx="7175500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81</xdr:row>
      <xdr:rowOff>88900</xdr:rowOff>
    </xdr:from>
    <xdr:to>
      <xdr:col>9</xdr:col>
      <xdr:colOff>0</xdr:colOff>
      <xdr:row>95</xdr:row>
      <xdr:rowOff>35276</xdr:rowOff>
    </xdr:to>
    <xdr:grpSp>
      <xdr:nvGrpSpPr>
        <xdr:cNvPr id="9" name="Группа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pSpPr/>
      </xdr:nvGrpSpPr>
      <xdr:grpSpPr>
        <a:xfrm>
          <a:off x="603250" y="20313650"/>
          <a:ext cx="7874000" cy="2613376"/>
          <a:chOff x="603250" y="20313650"/>
          <a:chExt cx="7874000" cy="2613376"/>
        </a:xfrm>
      </xdr:grpSpPr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 txBox="1"/>
        </xdr:nvSpPr>
        <xdr:spPr>
          <a:xfrm>
            <a:off x="1776691" y="22651812"/>
            <a:ext cx="1408128" cy="2671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SpPr txBox="1"/>
        </xdr:nvSpPr>
        <xdr:spPr>
          <a:xfrm>
            <a:off x="4651622" y="22646821"/>
            <a:ext cx="137920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8" name="Диаграмма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GraphicFramePr/>
        </xdr:nvGraphicFramePr>
        <xdr:xfrm>
          <a:off x="603250" y="20313650"/>
          <a:ext cx="7874000" cy="2339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698500</xdr:colOff>
      <xdr:row>81</xdr:row>
      <xdr:rowOff>88900</xdr:rowOff>
    </xdr:from>
    <xdr:to>
      <xdr:col>20</xdr:col>
      <xdr:colOff>15875</xdr:colOff>
      <xdr:row>95</xdr:row>
      <xdr:rowOff>81643</xdr:rowOff>
    </xdr:to>
    <xdr:grpSp>
      <xdr:nvGrpSpPr>
        <xdr:cNvPr id="11" name="Группа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9175750" y="20313650"/>
          <a:ext cx="7175500" cy="2659743"/>
          <a:chOff x="9175750" y="20313650"/>
          <a:chExt cx="7175500" cy="2659743"/>
        </a:xfrm>
      </xdr:grpSpPr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SpPr txBox="1"/>
        </xdr:nvSpPr>
        <xdr:spPr>
          <a:xfrm>
            <a:off x="10337340" y="22665418"/>
            <a:ext cx="1280507" cy="307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SpPr txBox="1"/>
        </xdr:nvSpPr>
        <xdr:spPr>
          <a:xfrm>
            <a:off x="12804001" y="22646821"/>
            <a:ext cx="126740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10" name="Диаграмма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GraphicFramePr/>
        </xdr:nvGraphicFramePr>
        <xdr:xfrm>
          <a:off x="9175750" y="20313650"/>
          <a:ext cx="7175500" cy="2371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7"/>
  <sheetViews>
    <sheetView zoomScale="70" zoomScaleNormal="70" workbookViewId="0">
      <selection activeCell="D3" sqref="D3"/>
    </sheetView>
  </sheetViews>
  <sheetFormatPr defaultRowHeight="15" x14ac:dyDescent="0.25"/>
  <cols>
    <col min="3" max="4" width="35.7109375" customWidth="1"/>
    <col min="5" max="26" width="10.7109375" customWidth="1"/>
  </cols>
  <sheetData>
    <row r="1" spans="2:26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  <c r="W1" s="10"/>
      <c r="X1" s="101" t="s">
        <v>24</v>
      </c>
      <c r="Y1" s="101"/>
      <c r="Z1" s="101"/>
    </row>
    <row r="2" spans="2:26" ht="15" customHeight="1" x14ac:dyDescent="0.25">
      <c r="B2" s="1"/>
      <c r="C2" s="95" t="s">
        <v>33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9" t="s">
        <v>39</v>
      </c>
      <c r="P2" s="19"/>
      <c r="Q2" s="16" t="str">
        <f>'младшая группа'!Q2</f>
        <v>КГКП "Ясли - сад "Еркетай"</v>
      </c>
      <c r="R2" s="19"/>
      <c r="S2" s="19"/>
      <c r="T2" s="19"/>
      <c r="U2" s="19"/>
      <c r="V2" s="19"/>
      <c r="W2" s="19"/>
      <c r="X2" s="19"/>
      <c r="Y2" s="19"/>
      <c r="Z2" s="19"/>
    </row>
    <row r="3" spans="2:26" ht="15.75" x14ac:dyDescent="0.25">
      <c r="B3" s="1"/>
      <c r="C3" s="19" t="s">
        <v>38</v>
      </c>
      <c r="D3" s="40" t="s">
        <v>102</v>
      </c>
      <c r="E3" s="19"/>
      <c r="F3" s="19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16" t="str">
        <f>'младшая группа'!Q3</f>
        <v xml:space="preserve">Абайский район </v>
      </c>
      <c r="R3" s="19"/>
      <c r="S3" s="19"/>
      <c r="T3" s="19"/>
      <c r="U3" s="19"/>
      <c r="V3" s="19"/>
      <c r="W3" s="19"/>
      <c r="X3" s="19"/>
      <c r="Y3" s="19"/>
      <c r="Z3" s="19"/>
    </row>
    <row r="4" spans="2:26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" t="s">
        <v>41</v>
      </c>
      <c r="P4" s="9"/>
      <c r="Q4" s="41" t="s">
        <v>85</v>
      </c>
      <c r="R4" s="20"/>
      <c r="S4" s="20"/>
      <c r="T4" s="20"/>
      <c r="U4" s="20"/>
      <c r="V4" s="20"/>
      <c r="W4" s="20"/>
      <c r="X4" s="20"/>
      <c r="Y4" s="20"/>
      <c r="Z4" s="20"/>
    </row>
    <row r="5" spans="2:26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33.7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100"/>
      <c r="O6" s="94" t="s">
        <v>10</v>
      </c>
      <c r="P6" s="94"/>
      <c r="Q6" s="94"/>
      <c r="R6" s="98" t="s">
        <v>11</v>
      </c>
      <c r="S6" s="99"/>
      <c r="T6" s="99"/>
      <c r="U6" s="99"/>
      <c r="V6" s="99"/>
      <c r="W6" s="100"/>
      <c r="X6" s="94" t="s">
        <v>8</v>
      </c>
      <c r="Y6" s="94"/>
      <c r="Z6" s="94"/>
    </row>
    <row r="7" spans="2:26" ht="16.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4" t="s">
        <v>20</v>
      </c>
      <c r="J7" s="94"/>
      <c r="K7" s="94"/>
      <c r="L7" s="94" t="s">
        <v>21</v>
      </c>
      <c r="M7" s="94"/>
      <c r="N7" s="94"/>
      <c r="O7" s="96" t="s">
        <v>5</v>
      </c>
      <c r="P7" s="96" t="s">
        <v>6</v>
      </c>
      <c r="Q7" s="96" t="s">
        <v>7</v>
      </c>
      <c r="R7" s="98" t="s">
        <v>22</v>
      </c>
      <c r="S7" s="99"/>
      <c r="T7" s="100"/>
      <c r="U7" s="98" t="s">
        <v>23</v>
      </c>
      <c r="V7" s="99"/>
      <c r="W7" s="100"/>
      <c r="X7" s="96" t="s">
        <v>5</v>
      </c>
      <c r="Y7" s="96" t="s">
        <v>6</v>
      </c>
      <c r="Z7" s="96" t="s">
        <v>7</v>
      </c>
    </row>
    <row r="8" spans="2:26" ht="73.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7" t="s">
        <v>5</v>
      </c>
      <c r="S8" s="7" t="s">
        <v>6</v>
      </c>
      <c r="T8" s="7" t="s">
        <v>7</v>
      </c>
      <c r="U8" s="7" t="s">
        <v>5</v>
      </c>
      <c r="V8" s="7" t="s">
        <v>6</v>
      </c>
      <c r="W8" s="7" t="s">
        <v>7</v>
      </c>
      <c r="X8" s="97"/>
      <c r="Y8" s="97"/>
      <c r="Z8" s="97"/>
    </row>
    <row r="9" spans="2:26" ht="15.75" x14ac:dyDescent="0.2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2:26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2:26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2:26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2:26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2:26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2:26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2:26" ht="15.75" x14ac:dyDescent="0.25">
      <c r="B16" s="90" t="s">
        <v>13</v>
      </c>
      <c r="C16" s="91"/>
      <c r="D16" s="92"/>
      <c r="E16" s="44">
        <f>SUM(E9:E15)</f>
        <v>0</v>
      </c>
      <c r="F16" s="45">
        <f t="shared" ref="F16:Z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45">
        <f t="shared" si="0"/>
        <v>0</v>
      </c>
      <c r="P16" s="45">
        <f t="shared" si="0"/>
        <v>0</v>
      </c>
      <c r="Q16" s="45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</row>
    <row r="17" spans="2:26" ht="15.75" x14ac:dyDescent="0.2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</row>
    <row r="21" spans="2:26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4"/>
      <c r="V21" s="14"/>
      <c r="W21" s="14"/>
      <c r="X21" s="101" t="s">
        <v>24</v>
      </c>
      <c r="Y21" s="101"/>
      <c r="Z21" s="101"/>
    </row>
    <row r="22" spans="2:26" ht="15.75" x14ac:dyDescent="0.25">
      <c r="B22" s="1"/>
      <c r="C22" s="95" t="s">
        <v>33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КГКП "Ясли - сад "Еркетай"</v>
      </c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5.75" x14ac:dyDescent="0.25">
      <c r="B23" s="1"/>
      <c r="C23" s="19" t="s">
        <v>38</v>
      </c>
      <c r="D23" s="40" t="s">
        <v>102</v>
      </c>
      <c r="E23" s="19"/>
      <c r="F23" s="19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 xml:space="preserve">Абайский район </v>
      </c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9" t="s">
        <v>41</v>
      </c>
      <c r="P24" s="9"/>
      <c r="Q24" s="41" t="s">
        <v>86</v>
      </c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34.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100"/>
      <c r="O26" s="94" t="s">
        <v>10</v>
      </c>
      <c r="P26" s="94"/>
      <c r="Q26" s="94"/>
      <c r="R26" s="98" t="s">
        <v>11</v>
      </c>
      <c r="S26" s="99"/>
      <c r="T26" s="99"/>
      <c r="U26" s="99"/>
      <c r="V26" s="99"/>
      <c r="W26" s="100"/>
      <c r="X26" s="94" t="s">
        <v>8</v>
      </c>
      <c r="Y26" s="94"/>
      <c r="Z26" s="94"/>
    </row>
    <row r="27" spans="2:26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4" t="s">
        <v>20</v>
      </c>
      <c r="J27" s="94"/>
      <c r="K27" s="94"/>
      <c r="L27" s="94" t="s">
        <v>21</v>
      </c>
      <c r="M27" s="94"/>
      <c r="N27" s="94"/>
      <c r="O27" s="96" t="s">
        <v>5</v>
      </c>
      <c r="P27" s="96" t="s">
        <v>6</v>
      </c>
      <c r="Q27" s="96" t="s">
        <v>7</v>
      </c>
      <c r="R27" s="98" t="s">
        <v>22</v>
      </c>
      <c r="S27" s="99"/>
      <c r="T27" s="100"/>
      <c r="U27" s="98" t="s">
        <v>23</v>
      </c>
      <c r="V27" s="99"/>
      <c r="W27" s="100"/>
      <c r="X27" s="96" t="s">
        <v>5</v>
      </c>
      <c r="Y27" s="96" t="s">
        <v>6</v>
      </c>
      <c r="Z27" s="96" t="s">
        <v>7</v>
      </c>
    </row>
    <row r="28" spans="2:26" ht="15.75" customHeight="1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97"/>
      <c r="Y28" s="97"/>
      <c r="Z28" s="97"/>
    </row>
    <row r="29" spans="2:26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2:26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2:26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26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2:26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2:26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2:26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2:26" ht="15.75" x14ac:dyDescent="0.25">
      <c r="B36" s="90" t="s">
        <v>13</v>
      </c>
      <c r="C36" s="91"/>
      <c r="D36" s="92"/>
      <c r="E36" s="44">
        <f>SUM(E29:E35)</f>
        <v>0</v>
      </c>
      <c r="F36" s="45">
        <f t="shared" ref="F36:Z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</row>
    <row r="37" spans="2:26" ht="15.75" x14ac:dyDescent="0.2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</row>
  </sheetData>
  <sheetProtection sheet="1" objects="1" scenarios="1" selectLockedCells="1"/>
  <mergeCells count="52">
    <mergeCell ref="B36:D36"/>
    <mergeCell ref="B37:D37"/>
    <mergeCell ref="R27:T27"/>
    <mergeCell ref="U27:W27"/>
    <mergeCell ref="X27:X28"/>
    <mergeCell ref="I27:K27"/>
    <mergeCell ref="L27:N27"/>
    <mergeCell ref="O27:O28"/>
    <mergeCell ref="P27:P28"/>
    <mergeCell ref="Q27:Q28"/>
    <mergeCell ref="X21:Z21"/>
    <mergeCell ref="C22:H22"/>
    <mergeCell ref="B26:B28"/>
    <mergeCell ref="C26:C28"/>
    <mergeCell ref="D26:D28"/>
    <mergeCell ref="E26:E28"/>
    <mergeCell ref="F26:H26"/>
    <mergeCell ref="I26:N26"/>
    <mergeCell ref="O26:Q26"/>
    <mergeCell ref="R26:W26"/>
    <mergeCell ref="X26:Z26"/>
    <mergeCell ref="F27:F28"/>
    <mergeCell ref="G27:G28"/>
    <mergeCell ref="H27:H28"/>
    <mergeCell ref="Y27:Y28"/>
    <mergeCell ref="Z27:Z28"/>
    <mergeCell ref="Y7:Y8"/>
    <mergeCell ref="Z7:Z8"/>
    <mergeCell ref="X1:Z1"/>
    <mergeCell ref="O7:O8"/>
    <mergeCell ref="P7:P8"/>
    <mergeCell ref="Q7:Q8"/>
    <mergeCell ref="R6:W6"/>
    <mergeCell ref="R7:T7"/>
    <mergeCell ref="U7:W7"/>
    <mergeCell ref="O6:Q6"/>
    <mergeCell ref="X6:Z6"/>
    <mergeCell ref="E6:E8"/>
    <mergeCell ref="F6:H6"/>
    <mergeCell ref="C2:H2"/>
    <mergeCell ref="X7:X8"/>
    <mergeCell ref="I6:N6"/>
    <mergeCell ref="I7:K7"/>
    <mergeCell ref="L7:N7"/>
    <mergeCell ref="F7:F8"/>
    <mergeCell ref="G7:G8"/>
    <mergeCell ref="H7:H8"/>
    <mergeCell ref="B17:D17"/>
    <mergeCell ref="B16:D16"/>
    <mergeCell ref="B6:B8"/>
    <mergeCell ref="C6:C8"/>
    <mergeCell ref="D6:D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7"/>
  <sheetViews>
    <sheetView zoomScale="70" zoomScaleNormal="70" workbookViewId="0">
      <selection activeCell="J10" sqref="J10"/>
    </sheetView>
  </sheetViews>
  <sheetFormatPr defaultRowHeight="15" x14ac:dyDescent="0.25"/>
  <cols>
    <col min="3" max="4" width="35.7109375" customWidth="1"/>
    <col min="5" max="35" width="10.7109375" customWidth="1"/>
  </cols>
  <sheetData>
    <row r="1" spans="2:35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101" t="s">
        <v>24</v>
      </c>
      <c r="AH1" s="101"/>
      <c r="AI1" s="101"/>
    </row>
    <row r="2" spans="2:35" ht="15" customHeight="1" x14ac:dyDescent="0.25">
      <c r="B2" s="1"/>
      <c r="C2" s="95" t="s">
        <v>34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9" t="s">
        <v>39</v>
      </c>
      <c r="P2" s="19"/>
      <c r="Q2" s="41" t="s">
        <v>104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2:35" ht="15.75" x14ac:dyDescent="0.25">
      <c r="B3" s="1"/>
      <c r="C3" s="19" t="s">
        <v>38</v>
      </c>
      <c r="D3" s="41" t="s">
        <v>102</v>
      </c>
      <c r="E3" s="16"/>
      <c r="F3" s="16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41" t="s">
        <v>103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"/>
      <c r="AC3" s="1"/>
      <c r="AD3" s="1"/>
      <c r="AE3" s="1"/>
      <c r="AF3" s="1"/>
      <c r="AG3" s="1"/>
      <c r="AH3" s="1"/>
      <c r="AI3" s="1"/>
    </row>
    <row r="4" spans="2:35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 t="s">
        <v>41</v>
      </c>
      <c r="P4" s="20"/>
      <c r="Q4" s="46" t="s">
        <v>84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"/>
      <c r="AC4" s="2"/>
      <c r="AD4" s="2"/>
      <c r="AE4" s="2"/>
      <c r="AF4" s="2"/>
      <c r="AG4" s="2"/>
      <c r="AH4" s="2"/>
      <c r="AI4" s="2"/>
    </row>
    <row r="5" spans="2:35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ht="34.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100"/>
      <c r="O6" s="94" t="s">
        <v>10</v>
      </c>
      <c r="P6" s="94"/>
      <c r="Q6" s="94"/>
      <c r="R6" s="98" t="s">
        <v>11</v>
      </c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100"/>
      <c r="AG6" s="94" t="s">
        <v>8</v>
      </c>
      <c r="AH6" s="94"/>
      <c r="AI6" s="94"/>
    </row>
    <row r="7" spans="2:35" ht="30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4" t="s">
        <v>20</v>
      </c>
      <c r="J7" s="94"/>
      <c r="K7" s="94"/>
      <c r="L7" s="94" t="s">
        <v>25</v>
      </c>
      <c r="M7" s="94"/>
      <c r="N7" s="94"/>
      <c r="O7" s="96" t="s">
        <v>5</v>
      </c>
      <c r="P7" s="96" t="s">
        <v>6</v>
      </c>
      <c r="Q7" s="96" t="s">
        <v>7</v>
      </c>
      <c r="R7" s="102" t="s">
        <v>26</v>
      </c>
      <c r="S7" s="103"/>
      <c r="T7" s="104"/>
      <c r="U7" s="98" t="s">
        <v>22</v>
      </c>
      <c r="V7" s="99"/>
      <c r="W7" s="100"/>
      <c r="X7" s="102" t="s">
        <v>27</v>
      </c>
      <c r="Y7" s="103"/>
      <c r="Z7" s="104"/>
      <c r="AA7" s="102" t="s">
        <v>28</v>
      </c>
      <c r="AB7" s="103"/>
      <c r="AC7" s="104"/>
      <c r="AD7" s="98" t="s">
        <v>23</v>
      </c>
      <c r="AE7" s="99"/>
      <c r="AF7" s="100"/>
      <c r="AG7" s="96" t="s">
        <v>5</v>
      </c>
      <c r="AH7" s="96" t="s">
        <v>6</v>
      </c>
      <c r="AI7" s="96" t="s">
        <v>7</v>
      </c>
    </row>
    <row r="8" spans="2:35" ht="67.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24" t="s">
        <v>5</v>
      </c>
      <c r="S8" s="24" t="s">
        <v>6</v>
      </c>
      <c r="T8" s="24" t="s">
        <v>7</v>
      </c>
      <c r="U8" s="7" t="s">
        <v>5</v>
      </c>
      <c r="V8" s="7" t="s">
        <v>6</v>
      </c>
      <c r="W8" s="7" t="s">
        <v>7</v>
      </c>
      <c r="X8" s="24" t="s">
        <v>5</v>
      </c>
      <c r="Y8" s="24" t="s">
        <v>6</v>
      </c>
      <c r="Z8" s="24" t="s">
        <v>7</v>
      </c>
      <c r="AA8" s="24" t="s">
        <v>5</v>
      </c>
      <c r="AB8" s="24" t="s">
        <v>6</v>
      </c>
      <c r="AC8" s="24" t="s">
        <v>7</v>
      </c>
      <c r="AD8" s="7" t="s">
        <v>5</v>
      </c>
      <c r="AE8" s="7" t="s">
        <v>6</v>
      </c>
      <c r="AF8" s="7" t="s">
        <v>7</v>
      </c>
      <c r="AG8" s="97"/>
      <c r="AH8" s="97"/>
      <c r="AI8" s="97"/>
    </row>
    <row r="9" spans="2:35" ht="15.75" x14ac:dyDescent="0.25">
      <c r="B9" s="8">
        <v>1</v>
      </c>
      <c r="C9" s="42" t="s">
        <v>91</v>
      </c>
      <c r="D9" s="42" t="s">
        <v>92</v>
      </c>
      <c r="E9" s="43">
        <v>20</v>
      </c>
      <c r="F9" s="42">
        <v>5</v>
      </c>
      <c r="G9" s="42">
        <v>12</v>
      </c>
      <c r="H9" s="42">
        <v>3</v>
      </c>
      <c r="I9" s="42">
        <v>2</v>
      </c>
      <c r="J9" s="42">
        <v>8</v>
      </c>
      <c r="K9" s="42">
        <v>10</v>
      </c>
      <c r="L9" s="42">
        <v>2</v>
      </c>
      <c r="M9" s="42">
        <v>7</v>
      </c>
      <c r="N9" s="42">
        <v>11</v>
      </c>
      <c r="O9" s="42">
        <v>2</v>
      </c>
      <c r="P9" s="42">
        <v>6</v>
      </c>
      <c r="Q9" s="42">
        <v>12</v>
      </c>
      <c r="R9" s="47">
        <v>3</v>
      </c>
      <c r="S9" s="47">
        <v>10</v>
      </c>
      <c r="T9" s="47">
        <v>7</v>
      </c>
      <c r="U9" s="42">
        <v>1</v>
      </c>
      <c r="V9" s="42">
        <v>11</v>
      </c>
      <c r="W9" s="42">
        <v>8</v>
      </c>
      <c r="X9" s="47">
        <v>1</v>
      </c>
      <c r="Y9" s="47">
        <v>10</v>
      </c>
      <c r="Z9" s="47">
        <v>9</v>
      </c>
      <c r="AA9" s="47">
        <v>3</v>
      </c>
      <c r="AB9" s="47">
        <v>11</v>
      </c>
      <c r="AC9" s="47">
        <v>6</v>
      </c>
      <c r="AD9" s="42">
        <v>2</v>
      </c>
      <c r="AE9" s="42">
        <v>15</v>
      </c>
      <c r="AF9" s="42">
        <v>3</v>
      </c>
      <c r="AG9" s="42">
        <v>1</v>
      </c>
      <c r="AH9" s="42">
        <v>14</v>
      </c>
      <c r="AI9" s="42">
        <v>5</v>
      </c>
    </row>
    <row r="10" spans="2:35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7"/>
      <c r="S10" s="47"/>
      <c r="T10" s="47"/>
      <c r="U10" s="42"/>
      <c r="V10" s="42"/>
      <c r="W10" s="42"/>
      <c r="X10" s="47"/>
      <c r="Y10" s="47"/>
      <c r="Z10" s="47"/>
      <c r="AA10" s="47"/>
      <c r="AB10" s="47"/>
      <c r="AC10" s="47"/>
      <c r="AD10" s="42"/>
      <c r="AE10" s="42"/>
      <c r="AF10" s="42"/>
      <c r="AG10" s="42"/>
      <c r="AH10" s="42"/>
      <c r="AI10" s="42"/>
    </row>
    <row r="11" spans="2:35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7"/>
      <c r="S11" s="47"/>
      <c r="T11" s="47"/>
      <c r="U11" s="42"/>
      <c r="V11" s="42"/>
      <c r="W11" s="42"/>
      <c r="X11" s="47"/>
      <c r="Y11" s="47"/>
      <c r="Z11" s="47"/>
      <c r="AA11" s="47"/>
      <c r="AB11" s="47"/>
      <c r="AC11" s="47"/>
      <c r="AD11" s="42"/>
      <c r="AE11" s="42"/>
      <c r="AF11" s="42"/>
      <c r="AG11" s="42"/>
      <c r="AH11" s="42"/>
      <c r="AI11" s="42"/>
    </row>
    <row r="12" spans="2:35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7"/>
      <c r="S12" s="47"/>
      <c r="T12" s="47"/>
      <c r="U12" s="42"/>
      <c r="V12" s="42"/>
      <c r="W12" s="42"/>
      <c r="X12" s="47"/>
      <c r="Y12" s="47"/>
      <c r="Z12" s="47"/>
      <c r="AA12" s="47"/>
      <c r="AB12" s="47"/>
      <c r="AC12" s="47"/>
      <c r="AD12" s="42"/>
      <c r="AE12" s="42"/>
      <c r="AF12" s="42"/>
      <c r="AG12" s="42"/>
      <c r="AH12" s="42"/>
      <c r="AI12" s="42"/>
    </row>
    <row r="13" spans="2:35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7"/>
      <c r="S13" s="47"/>
      <c r="T13" s="47"/>
      <c r="U13" s="42"/>
      <c r="V13" s="42"/>
      <c r="W13" s="42"/>
      <c r="X13" s="47"/>
      <c r="Y13" s="47"/>
      <c r="Z13" s="47"/>
      <c r="AA13" s="47"/>
      <c r="AB13" s="47"/>
      <c r="AC13" s="47"/>
      <c r="AD13" s="42"/>
      <c r="AE13" s="42"/>
      <c r="AF13" s="42"/>
      <c r="AG13" s="42"/>
      <c r="AH13" s="42"/>
      <c r="AI13" s="42"/>
    </row>
    <row r="14" spans="2:35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7"/>
      <c r="S14" s="47"/>
      <c r="T14" s="47"/>
      <c r="U14" s="42"/>
      <c r="V14" s="42"/>
      <c r="W14" s="42"/>
      <c r="X14" s="47"/>
      <c r="Y14" s="47"/>
      <c r="Z14" s="47"/>
      <c r="AA14" s="47"/>
      <c r="AB14" s="47"/>
      <c r="AC14" s="47"/>
      <c r="AD14" s="42"/>
      <c r="AE14" s="42"/>
      <c r="AF14" s="42"/>
      <c r="AG14" s="42"/>
      <c r="AH14" s="42"/>
      <c r="AI14" s="42"/>
    </row>
    <row r="15" spans="2:35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7"/>
      <c r="S15" s="47"/>
      <c r="T15" s="47"/>
      <c r="U15" s="42"/>
      <c r="V15" s="42"/>
      <c r="W15" s="42"/>
      <c r="X15" s="47"/>
      <c r="Y15" s="47"/>
      <c r="Z15" s="47"/>
      <c r="AA15" s="47"/>
      <c r="AB15" s="47"/>
      <c r="AC15" s="47"/>
      <c r="AD15" s="42"/>
      <c r="AE15" s="42"/>
      <c r="AF15" s="42"/>
      <c r="AG15" s="42"/>
      <c r="AH15" s="42"/>
      <c r="AI15" s="42"/>
    </row>
    <row r="16" spans="2:35" ht="15.75" x14ac:dyDescent="0.25">
      <c r="B16" s="90" t="s">
        <v>13</v>
      </c>
      <c r="C16" s="91"/>
      <c r="D16" s="92"/>
      <c r="E16" s="48">
        <f>SUM(E9:E15)</f>
        <v>20</v>
      </c>
      <c r="F16" s="43">
        <f t="shared" ref="F16:AI16" si="0">SUM(F9:F15)</f>
        <v>5</v>
      </c>
      <c r="G16" s="43">
        <f t="shared" si="0"/>
        <v>12</v>
      </c>
      <c r="H16" s="43">
        <f t="shared" si="0"/>
        <v>3</v>
      </c>
      <c r="I16" s="43">
        <f t="shared" si="0"/>
        <v>2</v>
      </c>
      <c r="J16" s="43">
        <f t="shared" si="0"/>
        <v>8</v>
      </c>
      <c r="K16" s="43">
        <f t="shared" si="0"/>
        <v>10</v>
      </c>
      <c r="L16" s="43">
        <f t="shared" si="0"/>
        <v>2</v>
      </c>
      <c r="M16" s="43">
        <f t="shared" si="0"/>
        <v>7</v>
      </c>
      <c r="N16" s="43">
        <f t="shared" si="0"/>
        <v>11</v>
      </c>
      <c r="O16" s="43">
        <f t="shared" si="0"/>
        <v>2</v>
      </c>
      <c r="P16" s="43">
        <f t="shared" si="0"/>
        <v>6</v>
      </c>
      <c r="Q16" s="43">
        <f t="shared" si="0"/>
        <v>12</v>
      </c>
      <c r="R16" s="49">
        <f t="shared" si="0"/>
        <v>3</v>
      </c>
      <c r="S16" s="49">
        <f t="shared" si="0"/>
        <v>10</v>
      </c>
      <c r="T16" s="49">
        <f t="shared" si="0"/>
        <v>7</v>
      </c>
      <c r="U16" s="43">
        <f t="shared" si="0"/>
        <v>1</v>
      </c>
      <c r="V16" s="43">
        <f t="shared" si="0"/>
        <v>11</v>
      </c>
      <c r="W16" s="43">
        <f t="shared" si="0"/>
        <v>8</v>
      </c>
      <c r="X16" s="49">
        <f t="shared" si="0"/>
        <v>1</v>
      </c>
      <c r="Y16" s="49">
        <f t="shared" si="0"/>
        <v>10</v>
      </c>
      <c r="Z16" s="49">
        <f t="shared" si="0"/>
        <v>9</v>
      </c>
      <c r="AA16" s="49">
        <f t="shared" si="0"/>
        <v>3</v>
      </c>
      <c r="AB16" s="49">
        <f t="shared" si="0"/>
        <v>11</v>
      </c>
      <c r="AC16" s="49">
        <f t="shared" si="0"/>
        <v>6</v>
      </c>
      <c r="AD16" s="43">
        <f t="shared" si="0"/>
        <v>2</v>
      </c>
      <c r="AE16" s="43">
        <f t="shared" si="0"/>
        <v>15</v>
      </c>
      <c r="AF16" s="43">
        <f t="shared" si="0"/>
        <v>3</v>
      </c>
      <c r="AG16" s="43">
        <f t="shared" si="0"/>
        <v>1</v>
      </c>
      <c r="AH16" s="43">
        <f t="shared" si="0"/>
        <v>14</v>
      </c>
      <c r="AI16" s="43">
        <f t="shared" si="0"/>
        <v>5</v>
      </c>
    </row>
    <row r="17" spans="2:35" ht="15.75" x14ac:dyDescent="0.25">
      <c r="B17" s="90" t="s">
        <v>14</v>
      </c>
      <c r="C17" s="91"/>
      <c r="D17" s="91"/>
      <c r="E17" s="13">
        <f>E16*100/E16</f>
        <v>100</v>
      </c>
      <c r="F17" s="26">
        <f>F16*100/E16</f>
        <v>25</v>
      </c>
      <c r="G17" s="25">
        <f>G16*100/E16</f>
        <v>60</v>
      </c>
      <c r="H17" s="25">
        <f>H16*100/E16</f>
        <v>15</v>
      </c>
      <c r="I17" s="25">
        <f>I16*100/E16</f>
        <v>10</v>
      </c>
      <c r="J17" s="25">
        <f>J16*100/E16</f>
        <v>40</v>
      </c>
      <c r="K17" s="25">
        <f>K16*100/E16</f>
        <v>50</v>
      </c>
      <c r="L17" s="25">
        <f>L16*100/E16</f>
        <v>10</v>
      </c>
      <c r="M17" s="25">
        <f>M16*100/E16</f>
        <v>35</v>
      </c>
      <c r="N17" s="25">
        <f>N16*100/E16</f>
        <v>55</v>
      </c>
      <c r="O17" s="25">
        <f>O16*100/E16</f>
        <v>10</v>
      </c>
      <c r="P17" s="25">
        <f>P16*100/E16</f>
        <v>30</v>
      </c>
      <c r="Q17" s="25">
        <f>Q16*100/E16</f>
        <v>60</v>
      </c>
      <c r="R17" s="30">
        <f>R16*100/E16</f>
        <v>15</v>
      </c>
      <c r="S17" s="30">
        <f>S16*100/E16</f>
        <v>50</v>
      </c>
      <c r="T17" s="30">
        <f>T16*100/E16</f>
        <v>35</v>
      </c>
      <c r="U17" s="25">
        <f>U16*100/E16</f>
        <v>5</v>
      </c>
      <c r="V17" s="25">
        <f>V16*100/E16</f>
        <v>55</v>
      </c>
      <c r="W17" s="25">
        <f>W16*100/E16</f>
        <v>40</v>
      </c>
      <c r="X17" s="30">
        <f>X16*100/E16</f>
        <v>5</v>
      </c>
      <c r="Y17" s="30">
        <f>Y16*100/E16</f>
        <v>50</v>
      </c>
      <c r="Z17" s="30">
        <f>Z16*100/E16</f>
        <v>45</v>
      </c>
      <c r="AA17" s="30">
        <f>AA16*100/E16</f>
        <v>15</v>
      </c>
      <c r="AB17" s="30">
        <f>AB16*100/E16</f>
        <v>55</v>
      </c>
      <c r="AC17" s="30">
        <f>AC16*100/E16</f>
        <v>30</v>
      </c>
      <c r="AD17" s="25">
        <f>AD16*100/E16</f>
        <v>10</v>
      </c>
      <c r="AE17" s="25">
        <f>AE16*100/E16</f>
        <v>75</v>
      </c>
      <c r="AF17" s="25">
        <f>AF16*100/E16</f>
        <v>15</v>
      </c>
      <c r="AG17" s="25">
        <f>AG16*100/E16</f>
        <v>5</v>
      </c>
      <c r="AH17" s="25">
        <f>AH16*100/E16</f>
        <v>70</v>
      </c>
      <c r="AI17" s="25">
        <f>AI16*100/E16</f>
        <v>25</v>
      </c>
    </row>
    <row r="21" spans="2:35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1" t="s">
        <v>24</v>
      </c>
      <c r="AH21" s="101"/>
      <c r="AI21" s="101"/>
    </row>
    <row r="22" spans="2:35" ht="15.75" x14ac:dyDescent="0.25">
      <c r="B22" s="1"/>
      <c r="C22" s="95" t="s">
        <v>34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КГКП "Ясли - сад "Еркетай"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2:35" ht="15.75" x14ac:dyDescent="0.25">
      <c r="B23" s="1"/>
      <c r="C23" s="19" t="s">
        <v>38</v>
      </c>
      <c r="D23" s="16" t="str">
        <f>'группа раннего возраста'!D3</f>
        <v>Грязнова Л.М.</v>
      </c>
      <c r="E23" s="16"/>
      <c r="F23" s="16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 xml:space="preserve">Абайский район 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"/>
      <c r="AC23" s="1"/>
      <c r="AD23" s="1"/>
      <c r="AE23" s="1"/>
      <c r="AF23" s="1"/>
      <c r="AG23" s="1"/>
      <c r="AH23" s="1"/>
      <c r="AI23" s="1"/>
    </row>
    <row r="24" spans="2:35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0" t="s">
        <v>41</v>
      </c>
      <c r="P24" s="20"/>
      <c r="Q24" s="18" t="str">
        <f>'группа раннего возраста'!Q4</f>
        <v xml:space="preserve">русский , казахский 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6"/>
      <c r="AC24" s="16"/>
      <c r="AD24" s="16"/>
      <c r="AE24" s="16"/>
      <c r="AF24" s="16"/>
      <c r="AG24" s="16"/>
      <c r="AH24" s="16"/>
      <c r="AI24" s="16"/>
    </row>
    <row r="25" spans="2:35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ht="35.2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100"/>
      <c r="O26" s="94" t="s">
        <v>10</v>
      </c>
      <c r="P26" s="94"/>
      <c r="Q26" s="94"/>
      <c r="R26" s="98" t="s">
        <v>11</v>
      </c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100"/>
      <c r="AG26" s="94" t="s">
        <v>8</v>
      </c>
      <c r="AH26" s="94"/>
      <c r="AI26" s="94"/>
    </row>
    <row r="27" spans="2:35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4" t="s">
        <v>20</v>
      </c>
      <c r="J27" s="94"/>
      <c r="K27" s="94"/>
      <c r="L27" s="94" t="s">
        <v>25</v>
      </c>
      <c r="M27" s="94"/>
      <c r="N27" s="94"/>
      <c r="O27" s="96" t="s">
        <v>5</v>
      </c>
      <c r="P27" s="96" t="s">
        <v>6</v>
      </c>
      <c r="Q27" s="96" t="s">
        <v>7</v>
      </c>
      <c r="R27" s="98" t="s">
        <v>26</v>
      </c>
      <c r="S27" s="99"/>
      <c r="T27" s="100"/>
      <c r="U27" s="98" t="s">
        <v>22</v>
      </c>
      <c r="V27" s="99"/>
      <c r="W27" s="100"/>
      <c r="X27" s="98" t="s">
        <v>27</v>
      </c>
      <c r="Y27" s="99"/>
      <c r="Z27" s="100"/>
      <c r="AA27" s="98" t="s">
        <v>28</v>
      </c>
      <c r="AB27" s="99"/>
      <c r="AC27" s="100"/>
      <c r="AD27" s="98" t="s">
        <v>23</v>
      </c>
      <c r="AE27" s="99"/>
      <c r="AF27" s="100"/>
      <c r="AG27" s="96" t="s">
        <v>5</v>
      </c>
      <c r="AH27" s="96" t="s">
        <v>6</v>
      </c>
      <c r="AI27" s="96" t="s">
        <v>7</v>
      </c>
    </row>
    <row r="28" spans="2:35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97"/>
      <c r="AH28" s="97"/>
      <c r="AI28" s="97"/>
    </row>
    <row r="29" spans="2:35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</row>
    <row r="30" spans="2:35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2:35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spans="2:35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</row>
    <row r="33" spans="2:35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</row>
    <row r="34" spans="2:35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</row>
    <row r="35" spans="2:35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</row>
    <row r="36" spans="2:35" ht="15.75" x14ac:dyDescent="0.25">
      <c r="B36" s="90" t="s">
        <v>13</v>
      </c>
      <c r="C36" s="91"/>
      <c r="D36" s="92"/>
      <c r="E36" s="48">
        <f>SUM(E29:E35)</f>
        <v>0</v>
      </c>
      <c r="F36" s="43">
        <f t="shared" ref="F36:AI36" si="1">SUM(F29:F35)</f>
        <v>0</v>
      </c>
      <c r="G36" s="43">
        <f t="shared" si="1"/>
        <v>0</v>
      </c>
      <c r="H36" s="43">
        <f t="shared" si="1"/>
        <v>0</v>
      </c>
      <c r="I36" s="43">
        <f t="shared" si="1"/>
        <v>0</v>
      </c>
      <c r="J36" s="43">
        <f t="shared" si="1"/>
        <v>0</v>
      </c>
      <c r="K36" s="43">
        <f t="shared" si="1"/>
        <v>0</v>
      </c>
      <c r="L36" s="43">
        <f t="shared" si="1"/>
        <v>0</v>
      </c>
      <c r="M36" s="43">
        <f t="shared" si="1"/>
        <v>0</v>
      </c>
      <c r="N36" s="43">
        <f t="shared" si="1"/>
        <v>0</v>
      </c>
      <c r="O36" s="43">
        <f t="shared" si="1"/>
        <v>0</v>
      </c>
      <c r="P36" s="43">
        <f t="shared" si="1"/>
        <v>0</v>
      </c>
      <c r="Q36" s="43">
        <f t="shared" si="1"/>
        <v>0</v>
      </c>
      <c r="R36" s="43">
        <f t="shared" si="1"/>
        <v>0</v>
      </c>
      <c r="S36" s="43">
        <f t="shared" si="1"/>
        <v>0</v>
      </c>
      <c r="T36" s="43">
        <f t="shared" si="1"/>
        <v>0</v>
      </c>
      <c r="U36" s="43">
        <f t="shared" si="1"/>
        <v>0</v>
      </c>
      <c r="V36" s="43">
        <f t="shared" si="1"/>
        <v>0</v>
      </c>
      <c r="W36" s="43">
        <f t="shared" si="1"/>
        <v>0</v>
      </c>
      <c r="X36" s="43">
        <f t="shared" si="1"/>
        <v>0</v>
      </c>
      <c r="Y36" s="43">
        <f t="shared" si="1"/>
        <v>0</v>
      </c>
      <c r="Z36" s="43">
        <f t="shared" si="1"/>
        <v>0</v>
      </c>
      <c r="AA36" s="43">
        <f t="shared" si="1"/>
        <v>0</v>
      </c>
      <c r="AB36" s="43">
        <f t="shared" si="1"/>
        <v>0</v>
      </c>
      <c r="AC36" s="43">
        <f t="shared" si="1"/>
        <v>0</v>
      </c>
      <c r="AD36" s="43">
        <f t="shared" si="1"/>
        <v>0</v>
      </c>
      <c r="AE36" s="43">
        <f t="shared" si="1"/>
        <v>0</v>
      </c>
      <c r="AF36" s="43">
        <f t="shared" si="1"/>
        <v>0</v>
      </c>
      <c r="AG36" s="43">
        <f t="shared" si="1"/>
        <v>0</v>
      </c>
      <c r="AH36" s="43">
        <f t="shared" si="1"/>
        <v>0</v>
      </c>
      <c r="AI36" s="43">
        <f t="shared" si="1"/>
        <v>0</v>
      </c>
    </row>
    <row r="37" spans="2:35" ht="15.75" x14ac:dyDescent="0.2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</row>
    <row r="41" spans="2:35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1" t="s">
        <v>24</v>
      </c>
      <c r="AH41" s="101"/>
      <c r="AI41" s="101"/>
    </row>
    <row r="42" spans="2:35" ht="15.75" x14ac:dyDescent="0.25">
      <c r="B42" s="1"/>
      <c r="C42" s="95" t="s">
        <v>34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9" t="s">
        <v>39</v>
      </c>
      <c r="P42" s="19"/>
      <c r="Q42" s="16" t="str">
        <f>'младшая группа'!Q2</f>
        <v>КГКП "Ясли - сад "Еркетай"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2:35" ht="15.75" x14ac:dyDescent="0.25">
      <c r="B43" s="1"/>
      <c r="C43" s="19" t="s">
        <v>38</v>
      </c>
      <c r="D43" s="16" t="str">
        <f>'группа раннего возраста'!D23</f>
        <v>Грязнова Л.М.</v>
      </c>
      <c r="E43" s="16"/>
      <c r="F43" s="16"/>
      <c r="G43" s="19"/>
      <c r="H43" s="19"/>
      <c r="I43" s="16"/>
      <c r="J43" s="16"/>
      <c r="K43" s="16"/>
      <c r="L43" s="1"/>
      <c r="M43" s="1"/>
      <c r="N43" s="1"/>
      <c r="O43" s="1" t="s">
        <v>40</v>
      </c>
      <c r="P43" s="1"/>
      <c r="Q43" s="16" t="str">
        <f>'младшая группа'!Q3</f>
        <v xml:space="preserve">Абайский район 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"/>
      <c r="AC43" s="1"/>
      <c r="AD43" s="1"/>
      <c r="AE43" s="1"/>
      <c r="AF43" s="1"/>
      <c r="AG43" s="1"/>
      <c r="AH43" s="1"/>
      <c r="AI43" s="1"/>
    </row>
    <row r="44" spans="2:35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0" t="s">
        <v>41</v>
      </c>
      <c r="P44" s="20"/>
      <c r="Q44" s="18" t="str">
        <f>'группа раннего возраста'!Q24</f>
        <v xml:space="preserve">русский , казхский 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16"/>
      <c r="AC44" s="16"/>
      <c r="AD44" s="16"/>
      <c r="AE44" s="16"/>
      <c r="AF44" s="16"/>
      <c r="AG44" s="16"/>
      <c r="AH44" s="16"/>
      <c r="AI44" s="16"/>
    </row>
    <row r="45" spans="2:35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ht="36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100"/>
      <c r="O46" s="94" t="s">
        <v>10</v>
      </c>
      <c r="P46" s="94"/>
      <c r="Q46" s="94"/>
      <c r="R46" s="98" t="s">
        <v>11</v>
      </c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100"/>
      <c r="AG46" s="94" t="s">
        <v>8</v>
      </c>
      <c r="AH46" s="94"/>
      <c r="AI46" s="94"/>
    </row>
    <row r="47" spans="2:35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4" t="s">
        <v>20</v>
      </c>
      <c r="J47" s="94"/>
      <c r="K47" s="94"/>
      <c r="L47" s="94" t="s">
        <v>25</v>
      </c>
      <c r="M47" s="94"/>
      <c r="N47" s="94"/>
      <c r="O47" s="96" t="s">
        <v>5</v>
      </c>
      <c r="P47" s="96" t="s">
        <v>6</v>
      </c>
      <c r="Q47" s="96" t="s">
        <v>7</v>
      </c>
      <c r="R47" s="98" t="s">
        <v>26</v>
      </c>
      <c r="S47" s="99"/>
      <c r="T47" s="100"/>
      <c r="U47" s="98" t="s">
        <v>22</v>
      </c>
      <c r="V47" s="99"/>
      <c r="W47" s="100"/>
      <c r="X47" s="98" t="s">
        <v>27</v>
      </c>
      <c r="Y47" s="99"/>
      <c r="Z47" s="100"/>
      <c r="AA47" s="98" t="s">
        <v>28</v>
      </c>
      <c r="AB47" s="99"/>
      <c r="AC47" s="100"/>
      <c r="AD47" s="98" t="s">
        <v>23</v>
      </c>
      <c r="AE47" s="99"/>
      <c r="AF47" s="100"/>
      <c r="AG47" s="96" t="s">
        <v>5</v>
      </c>
      <c r="AH47" s="96" t="s">
        <v>6</v>
      </c>
      <c r="AI47" s="96" t="s">
        <v>7</v>
      </c>
    </row>
    <row r="48" spans="2:35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97"/>
      <c r="P48" s="97"/>
      <c r="Q48" s="97"/>
      <c r="R48" s="15" t="s">
        <v>5</v>
      </c>
      <c r="S48" s="15" t="s">
        <v>6</v>
      </c>
      <c r="T48" s="15" t="s">
        <v>7</v>
      </c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97"/>
      <c r="AH48" s="97"/>
      <c r="AI48" s="97"/>
    </row>
    <row r="49" spans="2:35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</row>
    <row r="50" spans="2:35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2:35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</row>
    <row r="52" spans="2:35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</row>
    <row r="53" spans="2:35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spans="2:35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</row>
    <row r="55" spans="2:35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</row>
    <row r="56" spans="2:35" ht="15.75" x14ac:dyDescent="0.25">
      <c r="B56" s="90" t="s">
        <v>13</v>
      </c>
      <c r="C56" s="91"/>
      <c r="D56" s="92"/>
      <c r="E56" s="48">
        <f>SUM(E49:E55)</f>
        <v>0</v>
      </c>
      <c r="F56" s="43">
        <f t="shared" ref="F56:AI56" si="2">SUM(F49:F55)</f>
        <v>0</v>
      </c>
      <c r="G56" s="43">
        <f t="shared" si="2"/>
        <v>0</v>
      </c>
      <c r="H56" s="43">
        <f t="shared" si="2"/>
        <v>0</v>
      </c>
      <c r="I56" s="43">
        <f t="shared" si="2"/>
        <v>0</v>
      </c>
      <c r="J56" s="43">
        <f t="shared" si="2"/>
        <v>0</v>
      </c>
      <c r="K56" s="43">
        <f t="shared" si="2"/>
        <v>0</v>
      </c>
      <c r="L56" s="43">
        <f t="shared" si="2"/>
        <v>0</v>
      </c>
      <c r="M56" s="43">
        <f t="shared" si="2"/>
        <v>0</v>
      </c>
      <c r="N56" s="43">
        <f t="shared" si="2"/>
        <v>0</v>
      </c>
      <c r="O56" s="43">
        <f t="shared" si="2"/>
        <v>0</v>
      </c>
      <c r="P56" s="43">
        <f t="shared" si="2"/>
        <v>0</v>
      </c>
      <c r="Q56" s="43">
        <f t="shared" si="2"/>
        <v>0</v>
      </c>
      <c r="R56" s="43">
        <f t="shared" si="2"/>
        <v>0</v>
      </c>
      <c r="S56" s="43">
        <f t="shared" si="2"/>
        <v>0</v>
      </c>
      <c r="T56" s="43">
        <f t="shared" si="2"/>
        <v>0</v>
      </c>
      <c r="U56" s="43">
        <f t="shared" si="2"/>
        <v>0</v>
      </c>
      <c r="V56" s="43">
        <f t="shared" si="2"/>
        <v>0</v>
      </c>
      <c r="W56" s="43">
        <f t="shared" si="2"/>
        <v>0</v>
      </c>
      <c r="X56" s="43">
        <f t="shared" si="2"/>
        <v>0</v>
      </c>
      <c r="Y56" s="43">
        <f t="shared" si="2"/>
        <v>0</v>
      </c>
      <c r="Z56" s="43">
        <f t="shared" si="2"/>
        <v>0</v>
      </c>
      <c r="AA56" s="43">
        <f t="shared" si="2"/>
        <v>0</v>
      </c>
      <c r="AB56" s="43">
        <f t="shared" si="2"/>
        <v>0</v>
      </c>
      <c r="AC56" s="43">
        <f t="shared" si="2"/>
        <v>0</v>
      </c>
      <c r="AD56" s="43">
        <f t="shared" si="2"/>
        <v>0</v>
      </c>
      <c r="AE56" s="43">
        <f t="shared" si="2"/>
        <v>0</v>
      </c>
      <c r="AF56" s="43">
        <f t="shared" si="2"/>
        <v>0</v>
      </c>
      <c r="AG56" s="43">
        <f t="shared" si="2"/>
        <v>0</v>
      </c>
      <c r="AH56" s="43">
        <f t="shared" si="2"/>
        <v>0</v>
      </c>
      <c r="AI56" s="43">
        <f t="shared" si="2"/>
        <v>0</v>
      </c>
    </row>
    <row r="57" spans="2:35" ht="15.75" x14ac:dyDescent="0.2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</row>
  </sheetData>
  <sheetProtection sheet="1" objects="1" scenarios="1" selectLockedCells="1"/>
  <mergeCells count="87">
    <mergeCell ref="AI47:AI48"/>
    <mergeCell ref="B56:D56"/>
    <mergeCell ref="B57:D57"/>
    <mergeCell ref="AG46:AI46"/>
    <mergeCell ref="F47:F48"/>
    <mergeCell ref="G47:G48"/>
    <mergeCell ref="H47:H48"/>
    <mergeCell ref="I47:K47"/>
    <mergeCell ref="L47:N47"/>
    <mergeCell ref="O47:O48"/>
    <mergeCell ref="P47:P48"/>
    <mergeCell ref="Q47:Q48"/>
    <mergeCell ref="R47:T47"/>
    <mergeCell ref="U47:W47"/>
    <mergeCell ref="X47:Z47"/>
    <mergeCell ref="AA47:AC47"/>
    <mergeCell ref="AD47:AF47"/>
    <mergeCell ref="AG47:AG48"/>
    <mergeCell ref="AH47:AH48"/>
    <mergeCell ref="B46:B48"/>
    <mergeCell ref="C46:C48"/>
    <mergeCell ref="D46:D48"/>
    <mergeCell ref="E46:E48"/>
    <mergeCell ref="F46:H46"/>
    <mergeCell ref="I46:N46"/>
    <mergeCell ref="O46:Q46"/>
    <mergeCell ref="R46:AF46"/>
    <mergeCell ref="B37:D37"/>
    <mergeCell ref="AG41:AI41"/>
    <mergeCell ref="C42:H42"/>
    <mergeCell ref="AD27:AF27"/>
    <mergeCell ref="AG27:AG28"/>
    <mergeCell ref="AH27:AH28"/>
    <mergeCell ref="AI27:AI28"/>
    <mergeCell ref="B36:D36"/>
    <mergeCell ref="B26:B28"/>
    <mergeCell ref="C26:C28"/>
    <mergeCell ref="D26:D28"/>
    <mergeCell ref="E26:E28"/>
    <mergeCell ref="F26:H26"/>
    <mergeCell ref="I26:N26"/>
    <mergeCell ref="O26:Q26"/>
    <mergeCell ref="R26:AF26"/>
    <mergeCell ref="AG26:AI26"/>
    <mergeCell ref="F27:F28"/>
    <mergeCell ref="G27:G28"/>
    <mergeCell ref="H27:H28"/>
    <mergeCell ref="I27:K27"/>
    <mergeCell ref="L27:N27"/>
    <mergeCell ref="O27:O28"/>
    <mergeCell ref="P27:P28"/>
    <mergeCell ref="Q27:Q28"/>
    <mergeCell ref="R27:T27"/>
    <mergeCell ref="U27:W27"/>
    <mergeCell ref="X27:Z27"/>
    <mergeCell ref="AA27:AC27"/>
    <mergeCell ref="AG21:AI21"/>
    <mergeCell ref="C22:H22"/>
    <mergeCell ref="R6:AF6"/>
    <mergeCell ref="AG1:AI1"/>
    <mergeCell ref="B17:D17"/>
    <mergeCell ref="B16:D16"/>
    <mergeCell ref="B6:B8"/>
    <mergeCell ref="C6:C8"/>
    <mergeCell ref="D6:D8"/>
    <mergeCell ref="E6:E8"/>
    <mergeCell ref="F6:H6"/>
    <mergeCell ref="C2:H2"/>
    <mergeCell ref="R7:T7"/>
    <mergeCell ref="U7:W7"/>
    <mergeCell ref="X7:Z7"/>
    <mergeCell ref="I6:N6"/>
    <mergeCell ref="O6:Q6"/>
    <mergeCell ref="AG6:AI6"/>
    <mergeCell ref="AA7:AC7"/>
    <mergeCell ref="AD7:AF7"/>
    <mergeCell ref="Q7:Q8"/>
    <mergeCell ref="AG7:AG8"/>
    <mergeCell ref="AH7:AH8"/>
    <mergeCell ref="AI7:AI8"/>
    <mergeCell ref="F7:F8"/>
    <mergeCell ref="G7:G8"/>
    <mergeCell ref="H7:H8"/>
    <mergeCell ref="O7:O8"/>
    <mergeCell ref="P7:P8"/>
    <mergeCell ref="I7:K7"/>
    <mergeCell ref="L7:N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7"/>
  <sheetViews>
    <sheetView tabSelected="1" zoomScale="70" zoomScaleNormal="70" workbookViewId="0">
      <selection activeCell="AK29" sqref="AK29:AL29"/>
    </sheetView>
  </sheetViews>
  <sheetFormatPr defaultRowHeight="15" x14ac:dyDescent="0.25"/>
  <cols>
    <col min="3" max="4" width="35.7109375" customWidth="1"/>
    <col min="5" max="38" width="10.7109375" customWidth="1"/>
  </cols>
  <sheetData>
    <row r="1" spans="2:38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01" t="s">
        <v>24</v>
      </c>
      <c r="AK1" s="101"/>
      <c r="AL1" s="101"/>
    </row>
    <row r="2" spans="2:38" ht="15" customHeight="1" x14ac:dyDescent="0.25">
      <c r="B2" s="1"/>
      <c r="C2" s="95" t="s">
        <v>35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КГКП "Ясли - сад "Еркетай"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2:38" ht="15.75" x14ac:dyDescent="0.25">
      <c r="B3" s="1"/>
      <c r="C3" s="19" t="s">
        <v>38</v>
      </c>
      <c r="D3" s="16" t="str">
        <f>'младшая группа'!D3</f>
        <v>Грязнова Л.М.</v>
      </c>
      <c r="E3" s="19"/>
      <c r="F3" s="19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" t="s">
        <v>40</v>
      </c>
      <c r="S3" s="1"/>
      <c r="T3" s="16" t="str">
        <f>'младшая группа'!Q3</f>
        <v xml:space="preserve">Абайский район </v>
      </c>
      <c r="U3" s="19"/>
      <c r="V3" s="19"/>
      <c r="W3" s="19"/>
      <c r="X3" s="19"/>
      <c r="Y3" s="19"/>
      <c r="Z3" s="19"/>
      <c r="AA3" s="19"/>
      <c r="AB3" s="19"/>
      <c r="AC3" s="19"/>
      <c r="AD3" s="1"/>
      <c r="AE3" s="1"/>
      <c r="AF3" s="1"/>
      <c r="AG3" s="1"/>
      <c r="AH3" s="1"/>
      <c r="AI3" s="1"/>
      <c r="AJ3" s="1"/>
      <c r="AK3" s="1"/>
      <c r="AL3" s="1"/>
    </row>
    <row r="4" spans="2:38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 xml:space="preserve">русский, казахский </v>
      </c>
      <c r="U4" s="20"/>
      <c r="V4" s="20"/>
      <c r="W4" s="20"/>
      <c r="X4" s="20"/>
      <c r="Y4" s="20"/>
      <c r="Z4" s="20"/>
      <c r="AA4" s="20"/>
      <c r="AB4" s="20"/>
      <c r="AC4" s="20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9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99"/>
      <c r="O6" s="99"/>
      <c r="P6" s="99"/>
      <c r="Q6" s="100"/>
      <c r="R6" s="94" t="s">
        <v>10</v>
      </c>
      <c r="S6" s="94"/>
      <c r="T6" s="94"/>
      <c r="U6" s="98" t="s">
        <v>11</v>
      </c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100"/>
      <c r="AJ6" s="94" t="s">
        <v>8</v>
      </c>
      <c r="AK6" s="94"/>
      <c r="AL6" s="94"/>
    </row>
    <row r="7" spans="2:38" ht="29.2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4" t="s">
        <v>20</v>
      </c>
      <c r="J7" s="94"/>
      <c r="K7" s="94"/>
      <c r="L7" s="94" t="s">
        <v>25</v>
      </c>
      <c r="M7" s="94"/>
      <c r="N7" s="94"/>
      <c r="O7" s="105" t="s">
        <v>29</v>
      </c>
      <c r="P7" s="105"/>
      <c r="Q7" s="105"/>
      <c r="R7" s="96" t="s">
        <v>5</v>
      </c>
      <c r="S7" s="96" t="s">
        <v>6</v>
      </c>
      <c r="T7" s="96" t="s">
        <v>7</v>
      </c>
      <c r="U7" s="98" t="s">
        <v>26</v>
      </c>
      <c r="V7" s="99"/>
      <c r="W7" s="100"/>
      <c r="X7" s="98" t="s">
        <v>22</v>
      </c>
      <c r="Y7" s="99"/>
      <c r="Z7" s="100"/>
      <c r="AA7" s="98" t="s">
        <v>27</v>
      </c>
      <c r="AB7" s="99"/>
      <c r="AC7" s="100"/>
      <c r="AD7" s="98" t="s">
        <v>28</v>
      </c>
      <c r="AE7" s="99"/>
      <c r="AF7" s="100"/>
      <c r="AG7" s="98" t="s">
        <v>23</v>
      </c>
      <c r="AH7" s="99"/>
      <c r="AI7" s="100"/>
      <c r="AJ7" s="96" t="s">
        <v>5</v>
      </c>
      <c r="AK7" s="96" t="s">
        <v>6</v>
      </c>
      <c r="AL7" s="96" t="s">
        <v>7</v>
      </c>
    </row>
    <row r="8" spans="2:38" ht="74.2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 x14ac:dyDescent="0.25">
      <c r="B9" s="8">
        <v>1</v>
      </c>
      <c r="C9" s="42" t="s">
        <v>89</v>
      </c>
      <c r="D9" s="42" t="s">
        <v>90</v>
      </c>
      <c r="E9" s="43">
        <v>25</v>
      </c>
      <c r="F9" s="42">
        <v>5</v>
      </c>
      <c r="G9" s="42">
        <v>17</v>
      </c>
      <c r="H9" s="42">
        <v>3</v>
      </c>
      <c r="I9" s="42">
        <v>5</v>
      </c>
      <c r="J9" s="42">
        <v>11</v>
      </c>
      <c r="K9" s="42">
        <v>9</v>
      </c>
      <c r="L9" s="42">
        <v>5</v>
      </c>
      <c r="M9" s="42">
        <v>15</v>
      </c>
      <c r="N9" s="42">
        <v>5</v>
      </c>
      <c r="O9" s="47">
        <v>0</v>
      </c>
      <c r="P9" s="47">
        <v>19</v>
      </c>
      <c r="Q9" s="47">
        <v>6</v>
      </c>
      <c r="R9" s="42">
        <v>8</v>
      </c>
      <c r="S9" s="42">
        <v>9</v>
      </c>
      <c r="T9" s="42">
        <v>7</v>
      </c>
      <c r="U9" s="42">
        <v>8</v>
      </c>
      <c r="V9" s="42">
        <v>10</v>
      </c>
      <c r="W9" s="42">
        <v>7</v>
      </c>
      <c r="X9" s="42">
        <v>3</v>
      </c>
      <c r="Y9" s="42">
        <v>17</v>
      </c>
      <c r="Z9" s="42">
        <v>5</v>
      </c>
      <c r="AA9" s="42">
        <v>12</v>
      </c>
      <c r="AB9" s="42">
        <v>11</v>
      </c>
      <c r="AC9" s="42">
        <v>2</v>
      </c>
      <c r="AD9" s="42">
        <v>13</v>
      </c>
      <c r="AE9" s="42">
        <v>11</v>
      </c>
      <c r="AF9" s="42">
        <v>1</v>
      </c>
      <c r="AG9" s="42">
        <v>5</v>
      </c>
      <c r="AH9" s="42">
        <v>12</v>
      </c>
      <c r="AI9" s="42">
        <v>7</v>
      </c>
      <c r="AJ9" s="42">
        <v>14</v>
      </c>
      <c r="AK9" s="42">
        <v>7</v>
      </c>
      <c r="AL9" s="42">
        <v>4</v>
      </c>
    </row>
    <row r="10" spans="2:38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7"/>
      <c r="Q10" s="47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spans="2:38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7"/>
      <c r="P11" s="47"/>
      <c r="Q11" s="4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2:38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 x14ac:dyDescent="0.25">
      <c r="B16" s="90" t="s">
        <v>13</v>
      </c>
      <c r="C16" s="91"/>
      <c r="D16" s="92"/>
      <c r="E16" s="44">
        <f>SUM(E9:E15)</f>
        <v>25</v>
      </c>
      <c r="F16" s="45">
        <f t="shared" ref="F16:AL16" si="0">SUM(F9:F15)</f>
        <v>5</v>
      </c>
      <c r="G16" s="45">
        <f t="shared" si="0"/>
        <v>17</v>
      </c>
      <c r="H16" s="45">
        <f t="shared" si="0"/>
        <v>3</v>
      </c>
      <c r="I16" s="45">
        <f t="shared" si="0"/>
        <v>5</v>
      </c>
      <c r="J16" s="45">
        <f t="shared" si="0"/>
        <v>11</v>
      </c>
      <c r="K16" s="45">
        <f t="shared" si="0"/>
        <v>9</v>
      </c>
      <c r="L16" s="45">
        <f t="shared" si="0"/>
        <v>5</v>
      </c>
      <c r="M16" s="45">
        <f t="shared" si="0"/>
        <v>15</v>
      </c>
      <c r="N16" s="45">
        <f t="shared" si="0"/>
        <v>5</v>
      </c>
      <c r="O16" s="50">
        <f t="shared" si="0"/>
        <v>0</v>
      </c>
      <c r="P16" s="50">
        <f t="shared" si="0"/>
        <v>19</v>
      </c>
      <c r="Q16" s="50">
        <f t="shared" si="0"/>
        <v>6</v>
      </c>
      <c r="R16" s="45">
        <f t="shared" si="0"/>
        <v>8</v>
      </c>
      <c r="S16" s="45">
        <f t="shared" si="0"/>
        <v>9</v>
      </c>
      <c r="T16" s="45">
        <f t="shared" si="0"/>
        <v>7</v>
      </c>
      <c r="U16" s="45">
        <f t="shared" si="0"/>
        <v>8</v>
      </c>
      <c r="V16" s="45">
        <f t="shared" si="0"/>
        <v>10</v>
      </c>
      <c r="W16" s="45">
        <f t="shared" si="0"/>
        <v>7</v>
      </c>
      <c r="X16" s="45">
        <f t="shared" si="0"/>
        <v>3</v>
      </c>
      <c r="Y16" s="45">
        <f t="shared" si="0"/>
        <v>17</v>
      </c>
      <c r="Z16" s="45">
        <f t="shared" si="0"/>
        <v>5</v>
      </c>
      <c r="AA16" s="45">
        <f t="shared" si="0"/>
        <v>12</v>
      </c>
      <c r="AB16" s="45">
        <f t="shared" si="0"/>
        <v>11</v>
      </c>
      <c r="AC16" s="45">
        <f t="shared" si="0"/>
        <v>2</v>
      </c>
      <c r="AD16" s="45">
        <f t="shared" si="0"/>
        <v>13</v>
      </c>
      <c r="AE16" s="45">
        <f t="shared" si="0"/>
        <v>11</v>
      </c>
      <c r="AF16" s="45">
        <f t="shared" si="0"/>
        <v>1</v>
      </c>
      <c r="AG16" s="45">
        <f t="shared" si="0"/>
        <v>5</v>
      </c>
      <c r="AH16" s="45">
        <f t="shared" si="0"/>
        <v>12</v>
      </c>
      <c r="AI16" s="45">
        <f t="shared" si="0"/>
        <v>7</v>
      </c>
      <c r="AJ16" s="45">
        <f t="shared" si="0"/>
        <v>14</v>
      </c>
      <c r="AK16" s="45">
        <f t="shared" si="0"/>
        <v>7</v>
      </c>
      <c r="AL16" s="45">
        <f t="shared" si="0"/>
        <v>4</v>
      </c>
    </row>
    <row r="17" spans="2:38" ht="15.75" x14ac:dyDescent="0.25">
      <c r="B17" s="90" t="s">
        <v>14</v>
      </c>
      <c r="C17" s="91"/>
      <c r="D17" s="91"/>
      <c r="E17" s="13">
        <f>E16*100/E16</f>
        <v>100</v>
      </c>
      <c r="F17" s="26">
        <f>F16*100/E16</f>
        <v>20</v>
      </c>
      <c r="G17" s="25">
        <f>G16*100/E16</f>
        <v>68</v>
      </c>
      <c r="H17" s="25">
        <f>H16*100/E16</f>
        <v>12</v>
      </c>
      <c r="I17" s="25">
        <f>I16*100/E16</f>
        <v>20</v>
      </c>
      <c r="J17" s="25">
        <f>J16*100/E16</f>
        <v>44</v>
      </c>
      <c r="K17" s="25">
        <f>K16*100/E16</f>
        <v>36</v>
      </c>
      <c r="L17" s="25">
        <f>L16*100/E16</f>
        <v>20</v>
      </c>
      <c r="M17" s="25">
        <f>M16*100/E16</f>
        <v>60</v>
      </c>
      <c r="N17" s="25">
        <f>N16*100/E16</f>
        <v>20</v>
      </c>
      <c r="O17" s="30">
        <f>O16*100/E16</f>
        <v>0</v>
      </c>
      <c r="P17" s="30">
        <f>P16*100/E16</f>
        <v>76</v>
      </c>
      <c r="Q17" s="30">
        <f>Q16*100/E16</f>
        <v>24</v>
      </c>
      <c r="R17" s="25">
        <f>R16*100/E16</f>
        <v>32</v>
      </c>
      <c r="S17" s="25">
        <f>S16*100/E16</f>
        <v>36</v>
      </c>
      <c r="T17" s="25">
        <f>T16*100/E16</f>
        <v>28</v>
      </c>
      <c r="U17" s="25">
        <f>U16*100/E16</f>
        <v>32</v>
      </c>
      <c r="V17" s="25">
        <f>V16*100/E16</f>
        <v>40</v>
      </c>
      <c r="W17" s="25">
        <f>W16*100/E16</f>
        <v>28</v>
      </c>
      <c r="X17" s="25">
        <f>X16*100/E16</f>
        <v>12</v>
      </c>
      <c r="Y17" s="25">
        <f>Y16*100/E16</f>
        <v>68</v>
      </c>
      <c r="Z17" s="25">
        <f>Z16*100/E16</f>
        <v>20</v>
      </c>
      <c r="AA17" s="25">
        <f>AA16*100/E16</f>
        <v>48</v>
      </c>
      <c r="AB17" s="25">
        <f>AB16*100/E16</f>
        <v>44</v>
      </c>
      <c r="AC17" s="25">
        <f>AC16*100/E16</f>
        <v>8</v>
      </c>
      <c r="AD17" s="25">
        <f>AD16*100/E16</f>
        <v>52</v>
      </c>
      <c r="AE17" s="25">
        <f>AE16*100/E16</f>
        <v>44</v>
      </c>
      <c r="AF17" s="25">
        <f>AF16*100/E16</f>
        <v>4</v>
      </c>
      <c r="AG17" s="25">
        <f>AG16*100/E16</f>
        <v>20</v>
      </c>
      <c r="AH17" s="25">
        <f>AH16*100/E16</f>
        <v>48</v>
      </c>
      <c r="AI17" s="25">
        <f>AI16*100/E16</f>
        <v>28</v>
      </c>
      <c r="AJ17" s="25">
        <f>AJ16*100/E16</f>
        <v>56</v>
      </c>
      <c r="AK17" s="25">
        <f>AK16*100/E16</f>
        <v>28</v>
      </c>
      <c r="AL17" s="25">
        <f>AL16*100/E16</f>
        <v>16</v>
      </c>
    </row>
    <row r="21" spans="2:38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1" t="s">
        <v>24</v>
      </c>
      <c r="AK21" s="101"/>
      <c r="AL21" s="101"/>
    </row>
    <row r="22" spans="2:38" ht="15.75" x14ac:dyDescent="0.25">
      <c r="B22" s="1"/>
      <c r="C22" s="95" t="s">
        <v>35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КГКП "Ясли - сад "Еркетай"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2:38" ht="15.75" x14ac:dyDescent="0.25">
      <c r="B23" s="1"/>
      <c r="C23" s="19" t="s">
        <v>38</v>
      </c>
      <c r="D23" s="19" t="str">
        <f>'группа раннего возраста'!D3</f>
        <v>Грязнова Л.М.</v>
      </c>
      <c r="E23" s="19"/>
      <c r="F23" s="19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" t="s">
        <v>40</v>
      </c>
      <c r="S23" s="1"/>
      <c r="T23" s="16" t="str">
        <f>'младшая группа'!Q3</f>
        <v xml:space="preserve">Абайский район </v>
      </c>
      <c r="U23" s="19"/>
      <c r="V23" s="19"/>
      <c r="W23" s="19"/>
      <c r="X23" s="19"/>
      <c r="Y23" s="19"/>
      <c r="Z23" s="19"/>
      <c r="AA23" s="19"/>
      <c r="AB23" s="19"/>
      <c r="AC23" s="19"/>
      <c r="AD23" s="1"/>
      <c r="AE23" s="1"/>
      <c r="AF23" s="1"/>
      <c r="AG23" s="1"/>
      <c r="AH23" s="1"/>
      <c r="AI23" s="1"/>
      <c r="AJ23" s="1"/>
      <c r="AK23" s="1"/>
      <c r="AL23" s="1"/>
    </row>
    <row r="24" spans="2:38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 xml:space="preserve">русский , казахский </v>
      </c>
      <c r="U24" s="20"/>
      <c r="V24" s="20"/>
      <c r="W24" s="20"/>
      <c r="X24" s="20"/>
      <c r="Y24" s="20"/>
      <c r="Z24" s="20"/>
      <c r="AA24" s="20"/>
      <c r="AB24" s="20"/>
      <c r="AC24" s="20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7.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99"/>
      <c r="O26" s="99"/>
      <c r="P26" s="99"/>
      <c r="Q26" s="100"/>
      <c r="R26" s="94" t="s">
        <v>10</v>
      </c>
      <c r="S26" s="94"/>
      <c r="T26" s="94"/>
      <c r="U26" s="98" t="s">
        <v>11</v>
      </c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J26" s="94" t="s">
        <v>8</v>
      </c>
      <c r="AK26" s="94"/>
      <c r="AL26" s="94"/>
    </row>
    <row r="27" spans="2:38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4" t="s">
        <v>20</v>
      </c>
      <c r="J27" s="94"/>
      <c r="K27" s="94"/>
      <c r="L27" s="94" t="s">
        <v>25</v>
      </c>
      <c r="M27" s="94"/>
      <c r="N27" s="94"/>
      <c r="O27" s="94" t="s">
        <v>29</v>
      </c>
      <c r="P27" s="94"/>
      <c r="Q27" s="94"/>
      <c r="R27" s="96" t="s">
        <v>5</v>
      </c>
      <c r="S27" s="96" t="s">
        <v>6</v>
      </c>
      <c r="T27" s="96" t="s">
        <v>7</v>
      </c>
      <c r="U27" s="98" t="s">
        <v>26</v>
      </c>
      <c r="V27" s="99"/>
      <c r="W27" s="100"/>
      <c r="X27" s="98" t="s">
        <v>22</v>
      </c>
      <c r="Y27" s="99"/>
      <c r="Z27" s="100"/>
      <c r="AA27" s="98" t="s">
        <v>27</v>
      </c>
      <c r="AB27" s="99"/>
      <c r="AC27" s="100"/>
      <c r="AD27" s="98" t="s">
        <v>28</v>
      </c>
      <c r="AE27" s="99"/>
      <c r="AF27" s="100"/>
      <c r="AG27" s="98" t="s">
        <v>23</v>
      </c>
      <c r="AH27" s="99"/>
      <c r="AI27" s="100"/>
      <c r="AJ27" s="96" t="s">
        <v>5</v>
      </c>
      <c r="AK27" s="96" t="s">
        <v>6</v>
      </c>
      <c r="AL27" s="96" t="s">
        <v>7</v>
      </c>
    </row>
    <row r="28" spans="2:38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</row>
    <row r="30" spans="2:38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2:38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2:38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 x14ac:dyDescent="0.25">
      <c r="B36" s="90" t="s">
        <v>13</v>
      </c>
      <c r="C36" s="91"/>
      <c r="D36" s="92"/>
      <c r="E36" s="44">
        <f>SUM(E29:E35)</f>
        <v>0</v>
      </c>
      <c r="F36" s="45">
        <f t="shared" ref="F36:AL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  <c r="AA36" s="45">
        <f t="shared" si="1"/>
        <v>0</v>
      </c>
      <c r="AB36" s="45">
        <f t="shared" si="1"/>
        <v>0</v>
      </c>
      <c r="AC36" s="45">
        <f t="shared" si="1"/>
        <v>0</v>
      </c>
      <c r="AD36" s="45">
        <f t="shared" si="1"/>
        <v>0</v>
      </c>
      <c r="AE36" s="45">
        <f t="shared" si="1"/>
        <v>0</v>
      </c>
      <c r="AF36" s="45">
        <f t="shared" si="1"/>
        <v>0</v>
      </c>
      <c r="AG36" s="45">
        <f t="shared" si="1"/>
        <v>0</v>
      </c>
      <c r="AH36" s="45">
        <f t="shared" si="1"/>
        <v>0</v>
      </c>
      <c r="AI36" s="45">
        <f t="shared" si="1"/>
        <v>0</v>
      </c>
      <c r="AJ36" s="45">
        <f t="shared" si="1"/>
        <v>0</v>
      </c>
      <c r="AK36" s="45">
        <f t="shared" si="1"/>
        <v>0</v>
      </c>
      <c r="AL36" s="45">
        <f t="shared" si="1"/>
        <v>0</v>
      </c>
    </row>
    <row r="37" spans="2:38" ht="15.75" x14ac:dyDescent="0.2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  <c r="AJ37" s="25" t="e">
        <f>AJ36*100/E36</f>
        <v>#DIV/0!</v>
      </c>
      <c r="AK37" s="25" t="e">
        <f>AK36*100/E36</f>
        <v>#DIV/0!</v>
      </c>
      <c r="AL37" s="25" t="e">
        <f>AL36*100/E36</f>
        <v>#DIV/0!</v>
      </c>
    </row>
    <row r="41" spans="2:38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01" t="s">
        <v>24</v>
      </c>
      <c r="AK41" s="101"/>
      <c r="AL41" s="101"/>
    </row>
    <row r="42" spans="2:38" ht="15.75" x14ac:dyDescent="0.25">
      <c r="B42" s="1"/>
      <c r="C42" s="95" t="s">
        <v>35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КГКП "Ясли - сад "Еркетай"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2:38" ht="15.75" x14ac:dyDescent="0.25">
      <c r="B43" s="1"/>
      <c r="C43" s="19" t="s">
        <v>38</v>
      </c>
      <c r="D43" s="19" t="str">
        <f>'группа раннего возраста'!D23</f>
        <v>Грязнова Л.М.</v>
      </c>
      <c r="E43" s="19"/>
      <c r="F43" s="19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" t="s">
        <v>40</v>
      </c>
      <c r="S43" s="1"/>
      <c r="T43" s="16" t="str">
        <f>'младшая группа'!Q3</f>
        <v xml:space="preserve">Абайский район </v>
      </c>
      <c r="U43" s="19"/>
      <c r="V43" s="19"/>
      <c r="W43" s="19"/>
      <c r="X43" s="19"/>
      <c r="Y43" s="19"/>
      <c r="Z43" s="19"/>
      <c r="AA43" s="19"/>
      <c r="AB43" s="19"/>
      <c r="AC43" s="19"/>
      <c r="AD43" s="1"/>
      <c r="AE43" s="1"/>
      <c r="AF43" s="1"/>
      <c r="AG43" s="1"/>
      <c r="AH43" s="1"/>
      <c r="AI43" s="1"/>
      <c r="AJ43" s="1"/>
      <c r="AK43" s="1"/>
      <c r="AL43" s="1"/>
    </row>
    <row r="44" spans="2:3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 xml:space="preserve">русский , казхский </v>
      </c>
      <c r="U44" s="20"/>
      <c r="V44" s="20"/>
      <c r="W44" s="20"/>
      <c r="X44" s="20"/>
      <c r="Y44" s="20"/>
      <c r="Z44" s="20"/>
      <c r="AA44" s="20"/>
      <c r="AB44" s="20"/>
      <c r="AC44" s="20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40.5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99"/>
      <c r="O46" s="99"/>
      <c r="P46" s="99"/>
      <c r="Q46" s="100"/>
      <c r="R46" s="94" t="s">
        <v>10</v>
      </c>
      <c r="S46" s="94"/>
      <c r="T46" s="94"/>
      <c r="U46" s="98" t="s">
        <v>11</v>
      </c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J46" s="94" t="s">
        <v>8</v>
      </c>
      <c r="AK46" s="94"/>
      <c r="AL46" s="94"/>
    </row>
    <row r="47" spans="2:38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4" t="s">
        <v>20</v>
      </c>
      <c r="J47" s="94"/>
      <c r="K47" s="94"/>
      <c r="L47" s="94" t="s">
        <v>25</v>
      </c>
      <c r="M47" s="94"/>
      <c r="N47" s="94"/>
      <c r="O47" s="94" t="s">
        <v>29</v>
      </c>
      <c r="P47" s="94"/>
      <c r="Q47" s="94"/>
      <c r="R47" s="96" t="s">
        <v>5</v>
      </c>
      <c r="S47" s="96" t="s">
        <v>6</v>
      </c>
      <c r="T47" s="96" t="s">
        <v>7</v>
      </c>
      <c r="U47" s="98" t="s">
        <v>26</v>
      </c>
      <c r="V47" s="99"/>
      <c r="W47" s="100"/>
      <c r="X47" s="98" t="s">
        <v>22</v>
      </c>
      <c r="Y47" s="99"/>
      <c r="Z47" s="100"/>
      <c r="AA47" s="98" t="s">
        <v>27</v>
      </c>
      <c r="AB47" s="99"/>
      <c r="AC47" s="100"/>
      <c r="AD47" s="98" t="s">
        <v>28</v>
      </c>
      <c r="AE47" s="99"/>
      <c r="AF47" s="100"/>
      <c r="AG47" s="98" t="s">
        <v>23</v>
      </c>
      <c r="AH47" s="99"/>
      <c r="AI47" s="100"/>
      <c r="AJ47" s="96" t="s">
        <v>5</v>
      </c>
      <c r="AK47" s="96" t="s">
        <v>6</v>
      </c>
      <c r="AL47" s="96" t="s">
        <v>7</v>
      </c>
    </row>
    <row r="48" spans="2:38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2:38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2:38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2:38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 x14ac:dyDescent="0.25">
      <c r="B56" s="90" t="s">
        <v>13</v>
      </c>
      <c r="C56" s="91"/>
      <c r="D56" s="92"/>
      <c r="E56" s="44">
        <f>SUM(E49:E55)</f>
        <v>0</v>
      </c>
      <c r="F56" s="45">
        <f t="shared" ref="F56:AL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 t="shared" si="2"/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</row>
    <row r="57" spans="2:38" ht="15.75" x14ac:dyDescent="0.2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</row>
  </sheetData>
  <sheetProtection sheet="1" objects="1" scenarios="1" selectLockedCells="1"/>
  <mergeCells count="90">
    <mergeCell ref="AK47:AK48"/>
    <mergeCell ref="AL47:AL48"/>
    <mergeCell ref="B56:D56"/>
    <mergeCell ref="B57:D57"/>
    <mergeCell ref="AJ46:AL46"/>
    <mergeCell ref="F47:F48"/>
    <mergeCell ref="G47:G48"/>
    <mergeCell ref="H47:H48"/>
    <mergeCell ref="I47:K47"/>
    <mergeCell ref="L47:N47"/>
    <mergeCell ref="O47:Q47"/>
    <mergeCell ref="R47:R48"/>
    <mergeCell ref="S47:S48"/>
    <mergeCell ref="T47:T48"/>
    <mergeCell ref="U47:W47"/>
    <mergeCell ref="X47:Z47"/>
    <mergeCell ref="AA47:AC47"/>
    <mergeCell ref="AD47:AF47"/>
    <mergeCell ref="AG47:AI47"/>
    <mergeCell ref="AJ47:AJ48"/>
    <mergeCell ref="B46:B48"/>
    <mergeCell ref="C46:C48"/>
    <mergeCell ref="D46:D48"/>
    <mergeCell ref="E46:E48"/>
    <mergeCell ref="F46:H46"/>
    <mergeCell ref="I46:Q46"/>
    <mergeCell ref="R46:T46"/>
    <mergeCell ref="U46:AI46"/>
    <mergeCell ref="B36:D36"/>
    <mergeCell ref="B37:D37"/>
    <mergeCell ref="AJ41:AL41"/>
    <mergeCell ref="C42:H42"/>
    <mergeCell ref="AD27:AF27"/>
    <mergeCell ref="AG27:AI27"/>
    <mergeCell ref="AJ27:AJ28"/>
    <mergeCell ref="AK27:AK28"/>
    <mergeCell ref="AL27:AL28"/>
    <mergeCell ref="B26:B28"/>
    <mergeCell ref="C26:C28"/>
    <mergeCell ref="D26:D28"/>
    <mergeCell ref="E26:E28"/>
    <mergeCell ref="F26:H26"/>
    <mergeCell ref="I26:Q26"/>
    <mergeCell ref="R26:T26"/>
    <mergeCell ref="U26:AI26"/>
    <mergeCell ref="AJ26:AL26"/>
    <mergeCell ref="F27:F28"/>
    <mergeCell ref="G27:G28"/>
    <mergeCell ref="H27:H28"/>
    <mergeCell ref="I27:K27"/>
    <mergeCell ref="L27:N27"/>
    <mergeCell ref="O27:Q27"/>
    <mergeCell ref="R27:R28"/>
    <mergeCell ref="S27:S28"/>
    <mergeCell ref="T27:T28"/>
    <mergeCell ref="U27:W27"/>
    <mergeCell ref="X27:Z27"/>
    <mergeCell ref="AA27:AC27"/>
    <mergeCell ref="AJ21:AL21"/>
    <mergeCell ref="C22:H22"/>
    <mergeCell ref="AJ1:AL1"/>
    <mergeCell ref="I6:Q6"/>
    <mergeCell ref="E6:E8"/>
    <mergeCell ref="F6:H6"/>
    <mergeCell ref="I7:K7"/>
    <mergeCell ref="R7:R8"/>
    <mergeCell ref="S7:S8"/>
    <mergeCell ref="T7:T8"/>
    <mergeCell ref="U7:W7"/>
    <mergeCell ref="X7:Z7"/>
    <mergeCell ref="R6:T6"/>
    <mergeCell ref="AJ6:AL6"/>
    <mergeCell ref="AK7:AK8"/>
    <mergeCell ref="AL7:AL8"/>
    <mergeCell ref="B17:D17"/>
    <mergeCell ref="B16:D16"/>
    <mergeCell ref="B6:B8"/>
    <mergeCell ref="C6:C8"/>
    <mergeCell ref="D6:D8"/>
    <mergeCell ref="AJ7:AJ8"/>
    <mergeCell ref="AA7:AC7"/>
    <mergeCell ref="AD7:AF7"/>
    <mergeCell ref="AG7:AI7"/>
    <mergeCell ref="C2:H2"/>
    <mergeCell ref="L7:N7"/>
    <mergeCell ref="O7:Q7"/>
    <mergeCell ref="F7:F8"/>
    <mergeCell ref="G7:G8"/>
    <mergeCell ref="H7:H8"/>
    <mergeCell ref="U6:AI6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7"/>
  <sheetViews>
    <sheetView zoomScale="70" zoomScaleNormal="70" workbookViewId="0">
      <selection activeCell="AL12" sqref="AL12"/>
    </sheetView>
  </sheetViews>
  <sheetFormatPr defaultRowHeight="15" x14ac:dyDescent="0.25"/>
  <cols>
    <col min="3" max="4" width="35.7109375" customWidth="1"/>
    <col min="5" max="38" width="10.7109375" customWidth="1"/>
  </cols>
  <sheetData>
    <row r="1" spans="2:38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01" t="s">
        <v>24</v>
      </c>
      <c r="AK1" s="101"/>
      <c r="AL1" s="101"/>
    </row>
    <row r="2" spans="2:38" ht="15" customHeight="1" x14ac:dyDescent="0.25">
      <c r="B2" s="1"/>
      <c r="C2" s="95" t="s">
        <v>36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КГКП "Ясли - сад "Еркетай"</v>
      </c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2"/>
      <c r="AG2" s="2"/>
      <c r="AH2" s="2"/>
      <c r="AI2" s="2"/>
      <c r="AJ2" s="2"/>
      <c r="AK2" s="2"/>
      <c r="AL2" s="2"/>
    </row>
    <row r="3" spans="2:38" ht="15.75" x14ac:dyDescent="0.25">
      <c r="B3" s="1"/>
      <c r="C3" s="19" t="s">
        <v>38</v>
      </c>
      <c r="D3" s="16" t="str">
        <f>'младшая группа'!D3</f>
        <v>Грязнова Л.М.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9" t="s">
        <v>40</v>
      </c>
      <c r="S3" s="19"/>
      <c r="T3" s="16" t="str">
        <f>'младшая группа'!Q3</f>
        <v xml:space="preserve">Абайский район </v>
      </c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2"/>
      <c r="AG3" s="2"/>
      <c r="AH3" s="2"/>
      <c r="AI3" s="2"/>
      <c r="AJ3" s="2"/>
      <c r="AK3" s="2"/>
      <c r="AL3" s="2"/>
    </row>
    <row r="4" spans="2:38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 xml:space="preserve">русский, казахский </v>
      </c>
      <c r="U4" s="18"/>
      <c r="V4" s="18"/>
      <c r="W4" s="18"/>
      <c r="X4" s="18"/>
      <c r="Y4" s="18"/>
      <c r="Z4" s="18"/>
      <c r="AA4" s="18"/>
      <c r="AB4" s="18"/>
      <c r="AC4" s="18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2.2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99"/>
      <c r="O6" s="99"/>
      <c r="P6" s="99"/>
      <c r="Q6" s="100"/>
      <c r="R6" s="94" t="s">
        <v>10</v>
      </c>
      <c r="S6" s="94"/>
      <c r="T6" s="94"/>
      <c r="U6" s="98" t="s">
        <v>11</v>
      </c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100"/>
      <c r="AJ6" s="94" t="s">
        <v>8</v>
      </c>
      <c r="AK6" s="94"/>
      <c r="AL6" s="94"/>
    </row>
    <row r="7" spans="2:38" ht="1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8" t="s">
        <v>20</v>
      </c>
      <c r="J7" s="99"/>
      <c r="K7" s="100"/>
      <c r="L7" s="98" t="s">
        <v>25</v>
      </c>
      <c r="M7" s="99"/>
      <c r="N7" s="100"/>
      <c r="O7" s="98" t="s">
        <v>29</v>
      </c>
      <c r="P7" s="99"/>
      <c r="Q7" s="100"/>
      <c r="R7" s="96" t="s">
        <v>5</v>
      </c>
      <c r="S7" s="96" t="s">
        <v>6</v>
      </c>
      <c r="T7" s="96" t="s">
        <v>7</v>
      </c>
      <c r="U7" s="98" t="s">
        <v>26</v>
      </c>
      <c r="V7" s="99"/>
      <c r="W7" s="100"/>
      <c r="X7" s="98" t="s">
        <v>22</v>
      </c>
      <c r="Y7" s="99"/>
      <c r="Z7" s="100"/>
      <c r="AA7" s="98" t="s">
        <v>27</v>
      </c>
      <c r="AB7" s="99"/>
      <c r="AC7" s="100"/>
      <c r="AD7" s="98" t="s">
        <v>28</v>
      </c>
      <c r="AE7" s="99"/>
      <c r="AF7" s="100"/>
      <c r="AG7" s="98" t="s">
        <v>23</v>
      </c>
      <c r="AH7" s="99"/>
      <c r="AI7" s="100"/>
      <c r="AJ7" s="96" t="s">
        <v>5</v>
      </c>
      <c r="AK7" s="96" t="s">
        <v>6</v>
      </c>
      <c r="AL7" s="96" t="s">
        <v>7</v>
      </c>
    </row>
    <row r="8" spans="2:38" ht="66.7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7" t="s">
        <v>5</v>
      </c>
      <c r="P8" s="7" t="s">
        <v>6</v>
      </c>
      <c r="Q8" s="7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 x14ac:dyDescent="0.25">
      <c r="B9" s="8">
        <v>1</v>
      </c>
      <c r="C9" s="42" t="s">
        <v>93</v>
      </c>
      <c r="D9" s="42" t="s">
        <v>96</v>
      </c>
      <c r="E9" s="43">
        <v>25</v>
      </c>
      <c r="F9" s="42">
        <v>13</v>
      </c>
      <c r="G9" s="42">
        <v>11</v>
      </c>
      <c r="H9" s="42">
        <v>1</v>
      </c>
      <c r="I9" s="42">
        <v>11</v>
      </c>
      <c r="J9" s="42">
        <v>9</v>
      </c>
      <c r="K9" s="42">
        <v>5</v>
      </c>
      <c r="L9" s="42">
        <v>11</v>
      </c>
      <c r="M9" s="42">
        <v>9</v>
      </c>
      <c r="N9" s="42">
        <v>5</v>
      </c>
      <c r="O9" s="42">
        <v>11</v>
      </c>
      <c r="P9" s="42">
        <v>9</v>
      </c>
      <c r="Q9" s="42">
        <v>5</v>
      </c>
      <c r="R9" s="42">
        <v>12</v>
      </c>
      <c r="S9" s="42">
        <v>11</v>
      </c>
      <c r="T9" s="42">
        <v>2</v>
      </c>
      <c r="U9" s="42">
        <v>15</v>
      </c>
      <c r="V9" s="42">
        <v>6</v>
      </c>
      <c r="W9" s="42">
        <v>4</v>
      </c>
      <c r="X9" s="42">
        <v>15</v>
      </c>
      <c r="Y9" s="42">
        <v>6</v>
      </c>
      <c r="Z9" s="42">
        <v>4</v>
      </c>
      <c r="AA9" s="42">
        <v>15</v>
      </c>
      <c r="AB9" s="42">
        <v>6</v>
      </c>
      <c r="AC9" s="42">
        <v>4</v>
      </c>
      <c r="AD9" s="42">
        <v>15</v>
      </c>
      <c r="AE9" s="42">
        <v>6</v>
      </c>
      <c r="AF9" s="42">
        <v>4</v>
      </c>
      <c r="AG9" s="42">
        <v>15</v>
      </c>
      <c r="AH9" s="42">
        <v>6</v>
      </c>
      <c r="AI9" s="42">
        <v>4</v>
      </c>
      <c r="AJ9" s="42">
        <v>12</v>
      </c>
      <c r="AK9" s="42">
        <v>10</v>
      </c>
      <c r="AL9" s="42">
        <v>3</v>
      </c>
    </row>
    <row r="10" spans="2:38" ht="15.75" x14ac:dyDescent="0.25">
      <c r="B10" s="8">
        <v>2</v>
      </c>
      <c r="C10" s="42" t="s">
        <v>94</v>
      </c>
      <c r="D10" s="42" t="s">
        <v>97</v>
      </c>
      <c r="E10" s="43">
        <v>25</v>
      </c>
      <c r="F10" s="42">
        <v>14</v>
      </c>
      <c r="G10" s="42">
        <v>10</v>
      </c>
      <c r="H10" s="42">
        <v>1</v>
      </c>
      <c r="I10" s="42">
        <v>5</v>
      </c>
      <c r="J10" s="42">
        <v>13</v>
      </c>
      <c r="K10" s="42">
        <v>7</v>
      </c>
      <c r="L10" s="42">
        <v>5</v>
      </c>
      <c r="M10" s="42">
        <v>13</v>
      </c>
      <c r="N10" s="42">
        <v>7</v>
      </c>
      <c r="O10" s="42">
        <v>4</v>
      </c>
      <c r="P10" s="42">
        <v>12</v>
      </c>
      <c r="Q10" s="42">
        <v>9</v>
      </c>
      <c r="R10" s="42">
        <v>10</v>
      </c>
      <c r="S10" s="42">
        <v>10</v>
      </c>
      <c r="T10" s="42">
        <v>5</v>
      </c>
      <c r="U10" s="42">
        <v>10</v>
      </c>
      <c r="V10" s="42">
        <v>10</v>
      </c>
      <c r="W10" s="42">
        <v>5</v>
      </c>
      <c r="X10" s="42">
        <v>10</v>
      </c>
      <c r="Y10" s="42">
        <v>10</v>
      </c>
      <c r="Z10" s="42">
        <v>5</v>
      </c>
      <c r="AA10" s="42">
        <v>10</v>
      </c>
      <c r="AB10" s="42">
        <v>10</v>
      </c>
      <c r="AC10" s="42">
        <v>5</v>
      </c>
      <c r="AD10" s="42">
        <v>10</v>
      </c>
      <c r="AE10" s="42">
        <v>10</v>
      </c>
      <c r="AF10" s="42">
        <v>5</v>
      </c>
      <c r="AG10" s="42">
        <v>10</v>
      </c>
      <c r="AH10" s="42">
        <v>10</v>
      </c>
      <c r="AI10" s="42">
        <v>5</v>
      </c>
      <c r="AJ10" s="42">
        <v>9</v>
      </c>
      <c r="AK10" s="42">
        <v>9</v>
      </c>
      <c r="AL10" s="42">
        <v>7</v>
      </c>
    </row>
    <row r="11" spans="2:38" ht="15.75" x14ac:dyDescent="0.25">
      <c r="B11" s="8">
        <v>3</v>
      </c>
      <c r="C11" s="42" t="s">
        <v>95</v>
      </c>
      <c r="D11" s="42" t="s">
        <v>98</v>
      </c>
      <c r="E11" s="43">
        <v>10</v>
      </c>
      <c r="F11" s="42">
        <v>4</v>
      </c>
      <c r="G11" s="42">
        <v>3</v>
      </c>
      <c r="H11" s="42">
        <v>3</v>
      </c>
      <c r="I11" s="42">
        <v>4</v>
      </c>
      <c r="J11" s="42">
        <v>3</v>
      </c>
      <c r="K11" s="42">
        <v>3</v>
      </c>
      <c r="L11" s="42">
        <v>4</v>
      </c>
      <c r="M11" s="42">
        <v>4</v>
      </c>
      <c r="N11" s="42">
        <v>3</v>
      </c>
      <c r="O11" s="42">
        <v>5</v>
      </c>
      <c r="P11" s="42">
        <v>4</v>
      </c>
      <c r="Q11" s="42">
        <v>1</v>
      </c>
      <c r="R11" s="42">
        <v>2</v>
      </c>
      <c r="S11" s="42">
        <v>4</v>
      </c>
      <c r="T11" s="42">
        <v>4</v>
      </c>
      <c r="U11" s="42">
        <v>4</v>
      </c>
      <c r="V11" s="42">
        <v>4</v>
      </c>
      <c r="W11" s="42">
        <v>2</v>
      </c>
      <c r="X11" s="42">
        <v>4</v>
      </c>
      <c r="Y11" s="42">
        <v>4</v>
      </c>
      <c r="Z11" s="42">
        <v>2</v>
      </c>
      <c r="AA11" s="42">
        <v>4</v>
      </c>
      <c r="AB11" s="42">
        <v>4</v>
      </c>
      <c r="AC11" s="42">
        <v>2</v>
      </c>
      <c r="AD11" s="42">
        <v>4</v>
      </c>
      <c r="AE11" s="42">
        <v>4</v>
      </c>
      <c r="AF11" s="42">
        <v>2</v>
      </c>
      <c r="AG11" s="42">
        <v>4</v>
      </c>
      <c r="AH11" s="42">
        <v>4</v>
      </c>
      <c r="AI11" s="42">
        <v>2</v>
      </c>
      <c r="AJ11" s="42">
        <v>3</v>
      </c>
      <c r="AK11" s="42">
        <v>3</v>
      </c>
      <c r="AL11" s="42">
        <v>4</v>
      </c>
    </row>
    <row r="12" spans="2:38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 x14ac:dyDescent="0.25">
      <c r="B16" s="90" t="s">
        <v>13</v>
      </c>
      <c r="C16" s="91"/>
      <c r="D16" s="92"/>
      <c r="E16" s="44">
        <f>SUM(E9:E15)</f>
        <v>60</v>
      </c>
      <c r="F16" s="45">
        <f t="shared" ref="F16:AL16" si="0">SUM(F9:F15)</f>
        <v>31</v>
      </c>
      <c r="G16" s="45">
        <f t="shared" si="0"/>
        <v>24</v>
      </c>
      <c r="H16" s="45">
        <f t="shared" si="0"/>
        <v>5</v>
      </c>
      <c r="I16" s="45">
        <f t="shared" si="0"/>
        <v>20</v>
      </c>
      <c r="J16" s="45">
        <f t="shared" si="0"/>
        <v>25</v>
      </c>
      <c r="K16" s="45">
        <f t="shared" si="0"/>
        <v>15</v>
      </c>
      <c r="L16" s="45">
        <f t="shared" si="0"/>
        <v>20</v>
      </c>
      <c r="M16" s="45">
        <f t="shared" si="0"/>
        <v>26</v>
      </c>
      <c r="N16" s="45">
        <f t="shared" si="0"/>
        <v>15</v>
      </c>
      <c r="O16" s="45">
        <f t="shared" si="0"/>
        <v>20</v>
      </c>
      <c r="P16" s="45">
        <f t="shared" si="0"/>
        <v>25</v>
      </c>
      <c r="Q16" s="45">
        <f t="shared" si="0"/>
        <v>15</v>
      </c>
      <c r="R16" s="45">
        <f t="shared" si="0"/>
        <v>24</v>
      </c>
      <c r="S16" s="45">
        <f t="shared" si="0"/>
        <v>25</v>
      </c>
      <c r="T16" s="45">
        <f t="shared" si="0"/>
        <v>11</v>
      </c>
      <c r="U16" s="45">
        <f t="shared" si="0"/>
        <v>29</v>
      </c>
      <c r="V16" s="45">
        <f t="shared" si="0"/>
        <v>20</v>
      </c>
      <c r="W16" s="45">
        <f t="shared" si="0"/>
        <v>11</v>
      </c>
      <c r="X16" s="45">
        <f t="shared" si="0"/>
        <v>29</v>
      </c>
      <c r="Y16" s="45">
        <f t="shared" si="0"/>
        <v>20</v>
      </c>
      <c r="Z16" s="45">
        <f t="shared" si="0"/>
        <v>11</v>
      </c>
      <c r="AA16" s="45">
        <f t="shared" si="0"/>
        <v>29</v>
      </c>
      <c r="AB16" s="45">
        <f t="shared" si="0"/>
        <v>20</v>
      </c>
      <c r="AC16" s="45">
        <f t="shared" si="0"/>
        <v>11</v>
      </c>
      <c r="AD16" s="45">
        <f t="shared" si="0"/>
        <v>29</v>
      </c>
      <c r="AE16" s="45">
        <f t="shared" si="0"/>
        <v>20</v>
      </c>
      <c r="AF16" s="45">
        <f t="shared" si="0"/>
        <v>11</v>
      </c>
      <c r="AG16" s="45">
        <f t="shared" si="0"/>
        <v>29</v>
      </c>
      <c r="AH16" s="45">
        <f t="shared" si="0"/>
        <v>20</v>
      </c>
      <c r="AI16" s="45">
        <f t="shared" si="0"/>
        <v>11</v>
      </c>
      <c r="AJ16" s="45">
        <f t="shared" si="0"/>
        <v>24</v>
      </c>
      <c r="AK16" s="45">
        <f t="shared" si="0"/>
        <v>22</v>
      </c>
      <c r="AL16" s="45">
        <f t="shared" si="0"/>
        <v>14</v>
      </c>
    </row>
    <row r="17" spans="2:38" ht="15.75" x14ac:dyDescent="0.25">
      <c r="B17" s="90" t="s">
        <v>14</v>
      </c>
      <c r="C17" s="91"/>
      <c r="D17" s="91"/>
      <c r="E17" s="13">
        <f>E16*100/E16</f>
        <v>100</v>
      </c>
      <c r="F17" s="26">
        <f>F16*100/E16</f>
        <v>51.666666666666664</v>
      </c>
      <c r="G17" s="25">
        <f>G16*100/E16</f>
        <v>40</v>
      </c>
      <c r="H17" s="25">
        <f>H16*100/E16</f>
        <v>8.3333333333333339</v>
      </c>
      <c r="I17" s="25">
        <f>I16*100/E16</f>
        <v>33.333333333333336</v>
      </c>
      <c r="J17" s="25">
        <f>J16*100/E16</f>
        <v>41.666666666666664</v>
      </c>
      <c r="K17" s="25">
        <f>K16*100/E16</f>
        <v>25</v>
      </c>
      <c r="L17" s="25">
        <f>L16*100/E16</f>
        <v>33.333333333333336</v>
      </c>
      <c r="M17" s="25">
        <f>M16*100/E16</f>
        <v>43.333333333333336</v>
      </c>
      <c r="N17" s="25">
        <f>N16*100/E16</f>
        <v>25</v>
      </c>
      <c r="O17" s="25">
        <f>O16*100/E16</f>
        <v>33.333333333333336</v>
      </c>
      <c r="P17" s="25">
        <f>P16*100/E16</f>
        <v>41.666666666666664</v>
      </c>
      <c r="Q17" s="25">
        <f>Q16*100/E16</f>
        <v>25</v>
      </c>
      <c r="R17" s="25">
        <f>R16*100/E16</f>
        <v>40</v>
      </c>
      <c r="S17" s="25">
        <f>S16*100/E16</f>
        <v>41.666666666666664</v>
      </c>
      <c r="T17" s="25">
        <f>T16*100/E16</f>
        <v>18.333333333333332</v>
      </c>
      <c r="U17" s="25">
        <f>U16*100/E16</f>
        <v>48.333333333333336</v>
      </c>
      <c r="V17" s="25">
        <f>V16*100/E16</f>
        <v>33.333333333333336</v>
      </c>
      <c r="W17" s="25">
        <f>W16*100/E16</f>
        <v>18.333333333333332</v>
      </c>
      <c r="X17" s="25">
        <f>X16*100/E16</f>
        <v>48.333333333333336</v>
      </c>
      <c r="Y17" s="25">
        <f>Y16*100/E16</f>
        <v>33.333333333333336</v>
      </c>
      <c r="Z17" s="25">
        <f>Z16*100/E16</f>
        <v>18.333333333333332</v>
      </c>
      <c r="AA17" s="25">
        <f>AA16*100/E16</f>
        <v>48.333333333333336</v>
      </c>
      <c r="AB17" s="25">
        <f>AB16*100/E16</f>
        <v>33.333333333333336</v>
      </c>
      <c r="AC17" s="25">
        <f>AC16*100/E16</f>
        <v>18.333333333333332</v>
      </c>
      <c r="AD17" s="25">
        <f>AD16*100/E16</f>
        <v>48.333333333333336</v>
      </c>
      <c r="AE17" s="25">
        <f>AE16*100/E16</f>
        <v>33.333333333333336</v>
      </c>
      <c r="AF17" s="25">
        <f>AF16*100/E16</f>
        <v>18.333333333333332</v>
      </c>
      <c r="AG17" s="25">
        <f>AG16*100/E16</f>
        <v>48.333333333333336</v>
      </c>
      <c r="AH17" s="25">
        <f>AH16*100/E16</f>
        <v>33.333333333333336</v>
      </c>
      <c r="AI17" s="25">
        <f>AI16*100/E16</f>
        <v>18.333333333333332</v>
      </c>
      <c r="AJ17" s="25">
        <f>AJ16*100/E16</f>
        <v>40</v>
      </c>
      <c r="AK17" s="25">
        <f>AK16*100/E16</f>
        <v>36.666666666666664</v>
      </c>
      <c r="AL17" s="25">
        <f>AL16*100/E16</f>
        <v>23.333333333333332</v>
      </c>
    </row>
    <row r="21" spans="2:38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1" t="s">
        <v>24</v>
      </c>
      <c r="AK21" s="101"/>
      <c r="AL21" s="101"/>
    </row>
    <row r="22" spans="2:38" ht="15.75" x14ac:dyDescent="0.25">
      <c r="B22" s="1"/>
      <c r="C22" s="95" t="s">
        <v>36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КГКП "Ясли - сад "Еркетай"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2:38" ht="15.75" x14ac:dyDescent="0.25">
      <c r="B23" s="1"/>
      <c r="C23" s="19" t="s">
        <v>38</v>
      </c>
      <c r="D23" s="16" t="str">
        <f>'группа раннего возраста'!D3</f>
        <v>Грязнова Л.М.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9" t="s">
        <v>40</v>
      </c>
      <c r="S23" s="19"/>
      <c r="T23" s="16" t="str">
        <f>'младшая группа'!Q3</f>
        <v xml:space="preserve">Абайский район 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2:38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 xml:space="preserve">русский , казахский 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6.7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99"/>
      <c r="O26" s="99"/>
      <c r="P26" s="99"/>
      <c r="Q26" s="100"/>
      <c r="R26" s="94" t="s">
        <v>10</v>
      </c>
      <c r="S26" s="94"/>
      <c r="T26" s="94"/>
      <c r="U26" s="98" t="s">
        <v>11</v>
      </c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J26" s="94" t="s">
        <v>8</v>
      </c>
      <c r="AK26" s="94"/>
      <c r="AL26" s="94"/>
    </row>
    <row r="27" spans="2:38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8" t="s">
        <v>20</v>
      </c>
      <c r="J27" s="99"/>
      <c r="K27" s="100"/>
      <c r="L27" s="98" t="s">
        <v>25</v>
      </c>
      <c r="M27" s="99"/>
      <c r="N27" s="100"/>
      <c r="O27" s="98" t="s">
        <v>29</v>
      </c>
      <c r="P27" s="99"/>
      <c r="Q27" s="100"/>
      <c r="R27" s="96" t="s">
        <v>5</v>
      </c>
      <c r="S27" s="96" t="s">
        <v>6</v>
      </c>
      <c r="T27" s="96" t="s">
        <v>7</v>
      </c>
      <c r="U27" s="98" t="s">
        <v>26</v>
      </c>
      <c r="V27" s="99"/>
      <c r="W27" s="100"/>
      <c r="X27" s="98" t="s">
        <v>22</v>
      </c>
      <c r="Y27" s="99"/>
      <c r="Z27" s="100"/>
      <c r="AA27" s="98" t="s">
        <v>27</v>
      </c>
      <c r="AB27" s="99"/>
      <c r="AC27" s="100"/>
      <c r="AD27" s="98" t="s">
        <v>28</v>
      </c>
      <c r="AE27" s="99"/>
      <c r="AF27" s="100"/>
      <c r="AG27" s="98" t="s">
        <v>23</v>
      </c>
      <c r="AH27" s="99"/>
      <c r="AI27" s="100"/>
      <c r="AJ27" s="96" t="s">
        <v>5</v>
      </c>
      <c r="AK27" s="96" t="s">
        <v>6</v>
      </c>
      <c r="AL27" s="96" t="s">
        <v>7</v>
      </c>
    </row>
    <row r="28" spans="2:38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 x14ac:dyDescent="0.25">
      <c r="B29" s="17">
        <v>1</v>
      </c>
      <c r="C29" s="42" t="s">
        <v>87</v>
      </c>
      <c r="D29" s="42" t="s">
        <v>88</v>
      </c>
      <c r="E29" s="43">
        <v>8</v>
      </c>
      <c r="F29" s="42">
        <v>4</v>
      </c>
      <c r="G29" s="42">
        <v>3</v>
      </c>
      <c r="H29" s="42">
        <v>1</v>
      </c>
      <c r="I29" s="42">
        <v>3</v>
      </c>
      <c r="J29" s="42">
        <v>4</v>
      </c>
      <c r="K29" s="42">
        <v>1</v>
      </c>
      <c r="L29" s="42">
        <v>2</v>
      </c>
      <c r="M29" s="42">
        <v>4</v>
      </c>
      <c r="N29" s="42">
        <v>2</v>
      </c>
      <c r="O29" s="42">
        <v>1</v>
      </c>
      <c r="P29" s="42">
        <v>5</v>
      </c>
      <c r="Q29" s="42">
        <v>2</v>
      </c>
      <c r="R29" s="42">
        <v>3</v>
      </c>
      <c r="S29" s="42">
        <v>4</v>
      </c>
      <c r="T29" s="42">
        <v>1</v>
      </c>
      <c r="U29" s="42">
        <v>4</v>
      </c>
      <c r="V29" s="42">
        <v>3</v>
      </c>
      <c r="W29" s="42">
        <v>1</v>
      </c>
      <c r="X29" s="42">
        <v>4</v>
      </c>
      <c r="Y29" s="42">
        <v>3</v>
      </c>
      <c r="Z29" s="42">
        <v>1</v>
      </c>
      <c r="AA29" s="42">
        <v>3</v>
      </c>
      <c r="AB29" s="42">
        <v>4</v>
      </c>
      <c r="AC29" s="42">
        <v>1</v>
      </c>
      <c r="AD29" s="42">
        <v>2</v>
      </c>
      <c r="AE29" s="42">
        <v>5</v>
      </c>
      <c r="AF29" s="42">
        <v>1</v>
      </c>
      <c r="AG29" s="42">
        <v>1</v>
      </c>
      <c r="AH29" s="42">
        <v>4</v>
      </c>
      <c r="AI29" s="42">
        <v>3</v>
      </c>
      <c r="AJ29" s="42">
        <v>3</v>
      </c>
      <c r="AK29" s="42">
        <v>4</v>
      </c>
      <c r="AL29" s="42">
        <v>1</v>
      </c>
    </row>
    <row r="30" spans="2:38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2:38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2:38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 x14ac:dyDescent="0.25">
      <c r="B36" s="90" t="s">
        <v>13</v>
      </c>
      <c r="C36" s="91"/>
      <c r="D36" s="92"/>
      <c r="E36" s="44">
        <f>SUM(E29:E35)</f>
        <v>8</v>
      </c>
      <c r="F36" s="45">
        <f t="shared" ref="F36:AL36" si="1">SUM(F29:F35)</f>
        <v>4</v>
      </c>
      <c r="G36" s="45">
        <f t="shared" si="1"/>
        <v>3</v>
      </c>
      <c r="H36" s="45">
        <f t="shared" si="1"/>
        <v>1</v>
      </c>
      <c r="I36" s="45">
        <f t="shared" si="1"/>
        <v>3</v>
      </c>
      <c r="J36" s="45">
        <f t="shared" si="1"/>
        <v>4</v>
      </c>
      <c r="K36" s="45">
        <f t="shared" si="1"/>
        <v>1</v>
      </c>
      <c r="L36" s="45">
        <f t="shared" si="1"/>
        <v>2</v>
      </c>
      <c r="M36" s="45">
        <f t="shared" si="1"/>
        <v>4</v>
      </c>
      <c r="N36" s="45">
        <f t="shared" si="1"/>
        <v>2</v>
      </c>
      <c r="O36" s="45">
        <f t="shared" si="1"/>
        <v>1</v>
      </c>
      <c r="P36" s="45">
        <f t="shared" si="1"/>
        <v>5</v>
      </c>
      <c r="Q36" s="45">
        <f t="shared" si="1"/>
        <v>2</v>
      </c>
      <c r="R36" s="45">
        <f t="shared" si="1"/>
        <v>3</v>
      </c>
      <c r="S36" s="45">
        <f t="shared" si="1"/>
        <v>4</v>
      </c>
      <c r="T36" s="45">
        <f t="shared" si="1"/>
        <v>1</v>
      </c>
      <c r="U36" s="45">
        <f t="shared" si="1"/>
        <v>4</v>
      </c>
      <c r="V36" s="45">
        <f t="shared" si="1"/>
        <v>3</v>
      </c>
      <c r="W36" s="45">
        <f t="shared" si="1"/>
        <v>1</v>
      </c>
      <c r="X36" s="45">
        <f t="shared" si="1"/>
        <v>4</v>
      </c>
      <c r="Y36" s="45">
        <f t="shared" si="1"/>
        <v>3</v>
      </c>
      <c r="Z36" s="45">
        <f t="shared" si="1"/>
        <v>1</v>
      </c>
      <c r="AA36" s="45">
        <f t="shared" si="1"/>
        <v>3</v>
      </c>
      <c r="AB36" s="45">
        <f t="shared" si="1"/>
        <v>4</v>
      </c>
      <c r="AC36" s="45">
        <f t="shared" si="1"/>
        <v>1</v>
      </c>
      <c r="AD36" s="45">
        <f t="shared" si="1"/>
        <v>2</v>
      </c>
      <c r="AE36" s="45">
        <f t="shared" si="1"/>
        <v>5</v>
      </c>
      <c r="AF36" s="45">
        <f t="shared" si="1"/>
        <v>1</v>
      </c>
      <c r="AG36" s="45">
        <f t="shared" si="1"/>
        <v>1</v>
      </c>
      <c r="AH36" s="45">
        <f t="shared" si="1"/>
        <v>4</v>
      </c>
      <c r="AI36" s="45">
        <f t="shared" si="1"/>
        <v>3</v>
      </c>
      <c r="AJ36" s="45">
        <f t="shared" si="1"/>
        <v>3</v>
      </c>
      <c r="AK36" s="45">
        <f t="shared" si="1"/>
        <v>4</v>
      </c>
      <c r="AL36" s="45">
        <f t="shared" si="1"/>
        <v>1</v>
      </c>
    </row>
    <row r="37" spans="2:38" ht="15.75" x14ac:dyDescent="0.25">
      <c r="B37" s="90" t="s">
        <v>14</v>
      </c>
      <c r="C37" s="91"/>
      <c r="D37" s="91"/>
      <c r="E37" s="13">
        <f>E36*100/E36</f>
        <v>100</v>
      </c>
      <c r="F37" s="26">
        <f>F36*100/E36</f>
        <v>50</v>
      </c>
      <c r="G37" s="25">
        <f>G36*100/E36</f>
        <v>37.5</v>
      </c>
      <c r="H37" s="25">
        <f>H36*100/E36</f>
        <v>12.5</v>
      </c>
      <c r="I37" s="25">
        <f>I36*100/E36</f>
        <v>37.5</v>
      </c>
      <c r="J37" s="25">
        <f>J36*100/E36</f>
        <v>50</v>
      </c>
      <c r="K37" s="25">
        <f>K36*100/E36</f>
        <v>12.5</v>
      </c>
      <c r="L37" s="25">
        <f>L36*100/E36</f>
        <v>25</v>
      </c>
      <c r="M37" s="25">
        <f>M36*100/E36</f>
        <v>50</v>
      </c>
      <c r="N37" s="25">
        <f>N36*100/E36</f>
        <v>25</v>
      </c>
      <c r="O37" s="25">
        <f>O36*100/E36</f>
        <v>12.5</v>
      </c>
      <c r="P37" s="25">
        <f>P36*100/E36</f>
        <v>62.5</v>
      </c>
      <c r="Q37" s="25">
        <f>Q36*100/E36</f>
        <v>25</v>
      </c>
      <c r="R37" s="25">
        <f>R36*100/E36</f>
        <v>37.5</v>
      </c>
      <c r="S37" s="25">
        <f>S36*100/E36</f>
        <v>50</v>
      </c>
      <c r="T37" s="25">
        <f>T36*100/E36</f>
        <v>12.5</v>
      </c>
      <c r="U37" s="25">
        <f>U36*100/E36</f>
        <v>50</v>
      </c>
      <c r="V37" s="25">
        <f>V36*100/E36</f>
        <v>37.5</v>
      </c>
      <c r="W37" s="25">
        <f>W36*100/E36</f>
        <v>12.5</v>
      </c>
      <c r="X37" s="25">
        <f>X36*100/E36</f>
        <v>50</v>
      </c>
      <c r="Y37" s="25">
        <f>Y36*100/E36</f>
        <v>37.5</v>
      </c>
      <c r="Z37" s="25">
        <f>Z36*100/E36</f>
        <v>12.5</v>
      </c>
      <c r="AA37" s="25">
        <f>AA36*100/E36</f>
        <v>37.5</v>
      </c>
      <c r="AB37" s="25">
        <f>AB36*100/E36</f>
        <v>50</v>
      </c>
      <c r="AC37" s="25">
        <f>AC36*100/E36</f>
        <v>12.5</v>
      </c>
      <c r="AD37" s="25">
        <f>AD36*100/E36</f>
        <v>25</v>
      </c>
      <c r="AE37" s="25">
        <f>AE36*100/E36</f>
        <v>62.5</v>
      </c>
      <c r="AF37" s="25">
        <f>AF36*100/E36</f>
        <v>12.5</v>
      </c>
      <c r="AG37" s="25">
        <f>AG36*100/E36</f>
        <v>12.5</v>
      </c>
      <c r="AH37" s="25">
        <f>AH36*100/E36</f>
        <v>50</v>
      </c>
      <c r="AI37" s="25">
        <f>AI36*100/E36</f>
        <v>37.5</v>
      </c>
      <c r="AJ37" s="25">
        <f>AJ36*100/E36</f>
        <v>37.5</v>
      </c>
      <c r="AK37" s="25">
        <f>AK36*100/E36</f>
        <v>50</v>
      </c>
      <c r="AL37" s="25">
        <f>AL36*100/E36</f>
        <v>12.5</v>
      </c>
    </row>
    <row r="41" spans="2:38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01" t="s">
        <v>24</v>
      </c>
      <c r="AK41" s="101"/>
      <c r="AL41" s="101"/>
    </row>
    <row r="42" spans="2:38" ht="15.75" x14ac:dyDescent="0.25">
      <c r="B42" s="1"/>
      <c r="C42" s="95" t="s">
        <v>36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КГКП "Ясли - сад "Еркетай"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2:38" ht="15.75" x14ac:dyDescent="0.25">
      <c r="B43" s="1"/>
      <c r="C43" s="19" t="s">
        <v>38</v>
      </c>
      <c r="D43" s="16" t="str">
        <f>'группа раннего возраста'!D23</f>
        <v>Грязнова Л.М.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9" t="s">
        <v>40</v>
      </c>
      <c r="S43" s="19"/>
      <c r="T43" s="16" t="str">
        <f>'младшая группа'!Q3</f>
        <v xml:space="preserve">Абайский район 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2:3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 xml:space="preserve">русский , казхский 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35.25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99"/>
      <c r="O46" s="99"/>
      <c r="P46" s="99"/>
      <c r="Q46" s="100"/>
      <c r="R46" s="94" t="s">
        <v>10</v>
      </c>
      <c r="S46" s="94"/>
      <c r="T46" s="94"/>
      <c r="U46" s="98" t="s">
        <v>11</v>
      </c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J46" s="94" t="s">
        <v>8</v>
      </c>
      <c r="AK46" s="94"/>
      <c r="AL46" s="94"/>
    </row>
    <row r="47" spans="2:38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8" t="s">
        <v>20</v>
      </c>
      <c r="J47" s="99"/>
      <c r="K47" s="100"/>
      <c r="L47" s="98" t="s">
        <v>25</v>
      </c>
      <c r="M47" s="99"/>
      <c r="N47" s="100"/>
      <c r="O47" s="98" t="s">
        <v>29</v>
      </c>
      <c r="P47" s="99"/>
      <c r="Q47" s="100"/>
      <c r="R47" s="96" t="s">
        <v>5</v>
      </c>
      <c r="S47" s="96" t="s">
        <v>6</v>
      </c>
      <c r="T47" s="96" t="s">
        <v>7</v>
      </c>
      <c r="U47" s="98" t="s">
        <v>26</v>
      </c>
      <c r="V47" s="99"/>
      <c r="W47" s="100"/>
      <c r="X47" s="98" t="s">
        <v>22</v>
      </c>
      <c r="Y47" s="99"/>
      <c r="Z47" s="100"/>
      <c r="AA47" s="98" t="s">
        <v>27</v>
      </c>
      <c r="AB47" s="99"/>
      <c r="AC47" s="100"/>
      <c r="AD47" s="98" t="s">
        <v>28</v>
      </c>
      <c r="AE47" s="99"/>
      <c r="AF47" s="100"/>
      <c r="AG47" s="98" t="s">
        <v>23</v>
      </c>
      <c r="AH47" s="99"/>
      <c r="AI47" s="100"/>
      <c r="AJ47" s="96" t="s">
        <v>5</v>
      </c>
      <c r="AK47" s="96" t="s">
        <v>6</v>
      </c>
      <c r="AL47" s="96" t="s">
        <v>7</v>
      </c>
    </row>
    <row r="48" spans="2:38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2:38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2:38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2:38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 x14ac:dyDescent="0.25">
      <c r="B56" s="90" t="s">
        <v>13</v>
      </c>
      <c r="C56" s="91"/>
      <c r="D56" s="92"/>
      <c r="E56" s="44">
        <f>SUM(E49:E55)</f>
        <v>0</v>
      </c>
      <c r="F56" s="45">
        <f t="shared" ref="F56:AL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>SUM(R49:R55)</f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</row>
    <row r="57" spans="2:38" ht="15.75" x14ac:dyDescent="0.2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</row>
  </sheetData>
  <sheetProtection sheet="1" objects="1" scenarios="1" selectLockedCells="1"/>
  <mergeCells count="90">
    <mergeCell ref="B56:D56"/>
    <mergeCell ref="B57:D57"/>
    <mergeCell ref="AD47:AF47"/>
    <mergeCell ref="AG47:AI47"/>
    <mergeCell ref="AJ47:AJ48"/>
    <mergeCell ref="F47:F48"/>
    <mergeCell ref="G47:G48"/>
    <mergeCell ref="H47:H48"/>
    <mergeCell ref="B46:B48"/>
    <mergeCell ref="C46:C48"/>
    <mergeCell ref="D46:D48"/>
    <mergeCell ref="E46:E48"/>
    <mergeCell ref="F46:H46"/>
    <mergeCell ref="AK47:AK48"/>
    <mergeCell ref="AL47:AL48"/>
    <mergeCell ref="I46:Q46"/>
    <mergeCell ref="R46:T46"/>
    <mergeCell ref="U46:AI46"/>
    <mergeCell ref="AJ46:AL46"/>
    <mergeCell ref="I47:K47"/>
    <mergeCell ref="L47:N47"/>
    <mergeCell ref="O47:Q47"/>
    <mergeCell ref="R47:R48"/>
    <mergeCell ref="S47:S48"/>
    <mergeCell ref="T47:T48"/>
    <mergeCell ref="U47:W47"/>
    <mergeCell ref="X47:Z47"/>
    <mergeCell ref="AA47:AC47"/>
    <mergeCell ref="C42:H42"/>
    <mergeCell ref="AK27:AK28"/>
    <mergeCell ref="AL27:AL28"/>
    <mergeCell ref="B36:D36"/>
    <mergeCell ref="B37:D37"/>
    <mergeCell ref="AJ41:AL41"/>
    <mergeCell ref="B26:B28"/>
    <mergeCell ref="C26:C28"/>
    <mergeCell ref="D26:D28"/>
    <mergeCell ref="E26:E28"/>
    <mergeCell ref="F26:H26"/>
    <mergeCell ref="I26:Q26"/>
    <mergeCell ref="R26:T26"/>
    <mergeCell ref="U26:AI26"/>
    <mergeCell ref="AJ26:AL26"/>
    <mergeCell ref="F27:F28"/>
    <mergeCell ref="G27:G28"/>
    <mergeCell ref="H27:H28"/>
    <mergeCell ref="I27:K27"/>
    <mergeCell ref="L27:N27"/>
    <mergeCell ref="O27:Q27"/>
    <mergeCell ref="R27:R28"/>
    <mergeCell ref="S27:S28"/>
    <mergeCell ref="T27:T28"/>
    <mergeCell ref="U27:W27"/>
    <mergeCell ref="X27:Z27"/>
    <mergeCell ref="AA27:AC27"/>
    <mergeCell ref="AD27:AF27"/>
    <mergeCell ref="AG27:AI27"/>
    <mergeCell ref="AJ27:AJ28"/>
    <mergeCell ref="AJ21:AL21"/>
    <mergeCell ref="C22:H22"/>
    <mergeCell ref="G7:G8"/>
    <mergeCell ref="H7:H8"/>
    <mergeCell ref="R7:R8"/>
    <mergeCell ref="S7:S8"/>
    <mergeCell ref="B17:D17"/>
    <mergeCell ref="B16:D16"/>
    <mergeCell ref="B6:B8"/>
    <mergeCell ref="C6:C8"/>
    <mergeCell ref="D6:D8"/>
    <mergeCell ref="AJ6:AL6"/>
    <mergeCell ref="U7:W7"/>
    <mergeCell ref="X7:Z7"/>
    <mergeCell ref="R6:T6"/>
    <mergeCell ref="AJ1:AL1"/>
    <mergeCell ref="AA7:AC7"/>
    <mergeCell ref="AD7:AF7"/>
    <mergeCell ref="AG7:AI7"/>
    <mergeCell ref="U6:AI6"/>
    <mergeCell ref="AJ7:AJ8"/>
    <mergeCell ref="AK7:AK8"/>
    <mergeCell ref="AL7:AL8"/>
    <mergeCell ref="T7:T8"/>
    <mergeCell ref="C2:H2"/>
    <mergeCell ref="I7:K7"/>
    <mergeCell ref="I6:Q6"/>
    <mergeCell ref="L7:N7"/>
    <mergeCell ref="O7:Q7"/>
    <mergeCell ref="F7:F8"/>
    <mergeCell ref="E6:E8"/>
    <mergeCell ref="F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7"/>
  <sheetViews>
    <sheetView zoomScale="70" zoomScaleNormal="70" workbookViewId="0">
      <selection activeCell="D10" sqref="D10"/>
    </sheetView>
  </sheetViews>
  <sheetFormatPr defaultRowHeight="15" x14ac:dyDescent="0.25"/>
  <cols>
    <col min="3" max="4" width="35.7109375" customWidth="1"/>
    <col min="5" max="41" width="10.7109375" customWidth="1"/>
  </cols>
  <sheetData>
    <row r="1" spans="2:4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101" t="s">
        <v>24</v>
      </c>
      <c r="AN1" s="101"/>
      <c r="AO1" s="101"/>
    </row>
    <row r="2" spans="2:41" ht="15" customHeight="1" x14ac:dyDescent="0.25">
      <c r="B2" s="1"/>
      <c r="C2" s="95" t="s">
        <v>37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9" t="s">
        <v>39</v>
      </c>
      <c r="V2" s="19"/>
      <c r="W2" s="16" t="str">
        <f>'младшая группа'!Q2</f>
        <v>КГКП "Ясли - сад "Еркетай"</v>
      </c>
      <c r="X2" s="16"/>
      <c r="Y2" s="16"/>
      <c r="Z2" s="16"/>
      <c r="AA2" s="16"/>
      <c r="AB2" s="16"/>
      <c r="AC2" s="16"/>
      <c r="AD2" s="16"/>
      <c r="AE2" s="16"/>
      <c r="AF2" s="16"/>
      <c r="AG2" s="2"/>
      <c r="AH2" s="2"/>
      <c r="AI2" s="2"/>
      <c r="AJ2" s="2"/>
      <c r="AK2" s="2"/>
      <c r="AL2" s="2"/>
      <c r="AM2" s="2"/>
      <c r="AN2" s="2"/>
      <c r="AO2" s="2"/>
    </row>
    <row r="3" spans="2:41" ht="15.75" x14ac:dyDescent="0.25">
      <c r="B3" s="1"/>
      <c r="C3" s="19" t="s">
        <v>38</v>
      </c>
      <c r="D3" s="16" t="str">
        <f>'младшая группа'!D3</f>
        <v>Грязнова Л.М.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 t="s">
        <v>40</v>
      </c>
      <c r="V3" s="19"/>
      <c r="W3" s="16" t="str">
        <f>'младшая группа'!Q3</f>
        <v xml:space="preserve">Абайский район </v>
      </c>
      <c r="X3" s="16"/>
      <c r="Y3" s="16"/>
      <c r="Z3" s="16"/>
      <c r="AA3" s="16"/>
      <c r="AB3" s="16"/>
      <c r="AC3" s="16"/>
      <c r="AD3" s="16"/>
      <c r="AE3" s="16"/>
      <c r="AF3" s="16"/>
      <c r="AG3" s="2"/>
      <c r="AH3" s="2"/>
      <c r="AI3" s="2"/>
      <c r="AJ3" s="2"/>
      <c r="AK3" s="2"/>
      <c r="AL3" s="2"/>
      <c r="AM3" s="2"/>
      <c r="AN3" s="2"/>
      <c r="AO3" s="2"/>
    </row>
    <row r="4" spans="2:41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0" t="s">
        <v>41</v>
      </c>
      <c r="V4" s="20"/>
      <c r="W4" s="18" t="str">
        <f>'младшая группа'!Q4</f>
        <v xml:space="preserve">русский, казахский </v>
      </c>
      <c r="X4" s="18"/>
      <c r="Y4" s="18"/>
      <c r="Z4" s="18"/>
      <c r="AA4" s="18"/>
      <c r="AB4" s="18"/>
      <c r="AC4" s="18"/>
      <c r="AD4" s="18"/>
      <c r="AE4" s="18"/>
      <c r="AF4" s="18"/>
      <c r="AG4" s="11"/>
      <c r="AH4" s="11"/>
      <c r="AI4" s="11"/>
      <c r="AJ4" s="11"/>
      <c r="AK4" s="11"/>
      <c r="AL4" s="11"/>
      <c r="AM4" s="11"/>
      <c r="AN4" s="11"/>
      <c r="AO4" s="11"/>
    </row>
    <row r="5" spans="2:41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34.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  <c r="U6" s="98" t="s">
        <v>10</v>
      </c>
      <c r="V6" s="99"/>
      <c r="W6" s="100"/>
      <c r="X6" s="98" t="s">
        <v>11</v>
      </c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100"/>
      <c r="AM6" s="94" t="s">
        <v>8</v>
      </c>
      <c r="AN6" s="94"/>
      <c r="AO6" s="94"/>
    </row>
    <row r="7" spans="2:41" ht="21.7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8" t="s">
        <v>20</v>
      </c>
      <c r="J7" s="99"/>
      <c r="K7" s="100"/>
      <c r="L7" s="98" t="s">
        <v>25</v>
      </c>
      <c r="M7" s="99"/>
      <c r="N7" s="100"/>
      <c r="O7" s="102" t="s">
        <v>30</v>
      </c>
      <c r="P7" s="103"/>
      <c r="Q7" s="104"/>
      <c r="R7" s="98" t="s">
        <v>29</v>
      </c>
      <c r="S7" s="99"/>
      <c r="T7" s="100"/>
      <c r="U7" s="96" t="s">
        <v>5</v>
      </c>
      <c r="V7" s="96" t="s">
        <v>6</v>
      </c>
      <c r="W7" s="96" t="s">
        <v>7</v>
      </c>
      <c r="X7" s="98" t="s">
        <v>26</v>
      </c>
      <c r="Y7" s="99"/>
      <c r="Z7" s="100"/>
      <c r="AA7" s="98" t="s">
        <v>22</v>
      </c>
      <c r="AB7" s="99"/>
      <c r="AC7" s="100"/>
      <c r="AD7" s="98" t="s">
        <v>27</v>
      </c>
      <c r="AE7" s="99"/>
      <c r="AF7" s="100"/>
      <c r="AG7" s="98" t="s">
        <v>28</v>
      </c>
      <c r="AH7" s="99"/>
      <c r="AI7" s="100"/>
      <c r="AJ7" s="98" t="s">
        <v>23</v>
      </c>
      <c r="AK7" s="99"/>
      <c r="AL7" s="100"/>
      <c r="AM7" s="96" t="s">
        <v>5</v>
      </c>
      <c r="AN7" s="96" t="s">
        <v>6</v>
      </c>
      <c r="AO7" s="96" t="s">
        <v>7</v>
      </c>
    </row>
    <row r="8" spans="2:41" ht="62.2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7" t="s">
        <v>5</v>
      </c>
      <c r="S8" s="7" t="s">
        <v>6</v>
      </c>
      <c r="T8" s="7" t="s">
        <v>7</v>
      </c>
      <c r="U8" s="97"/>
      <c r="V8" s="97"/>
      <c r="W8" s="97"/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7" t="s">
        <v>5</v>
      </c>
      <c r="AK8" s="7" t="s">
        <v>6</v>
      </c>
      <c r="AL8" s="7" t="s">
        <v>7</v>
      </c>
      <c r="AM8" s="97"/>
      <c r="AN8" s="97"/>
      <c r="AO8" s="97"/>
    </row>
    <row r="9" spans="2:41" ht="15.75" x14ac:dyDescent="0.25">
      <c r="B9" s="8">
        <v>1</v>
      </c>
      <c r="C9" s="42" t="s">
        <v>99</v>
      </c>
      <c r="D9" s="42" t="s">
        <v>100</v>
      </c>
      <c r="E9" s="43">
        <v>24</v>
      </c>
      <c r="F9" s="42">
        <v>10</v>
      </c>
      <c r="G9" s="42">
        <v>14</v>
      </c>
      <c r="H9" s="42">
        <v>0</v>
      </c>
      <c r="I9" s="42">
        <v>8</v>
      </c>
      <c r="J9" s="42">
        <v>14</v>
      </c>
      <c r="K9" s="42">
        <v>2</v>
      </c>
      <c r="L9" s="42">
        <v>8</v>
      </c>
      <c r="M9" s="42">
        <v>14</v>
      </c>
      <c r="N9" s="42">
        <v>2</v>
      </c>
      <c r="O9" s="47">
        <v>8</v>
      </c>
      <c r="P9" s="47">
        <v>14</v>
      </c>
      <c r="Q9" s="47">
        <v>2</v>
      </c>
      <c r="R9" s="42">
        <v>7</v>
      </c>
      <c r="S9" s="42">
        <v>13</v>
      </c>
      <c r="T9" s="42">
        <v>4</v>
      </c>
      <c r="U9" s="42">
        <v>9</v>
      </c>
      <c r="V9" s="42">
        <v>14</v>
      </c>
      <c r="W9" s="42">
        <v>1</v>
      </c>
      <c r="X9" s="42">
        <v>8</v>
      </c>
      <c r="Y9" s="42">
        <v>15</v>
      </c>
      <c r="Z9" s="42">
        <v>1</v>
      </c>
      <c r="AA9" s="42">
        <v>9</v>
      </c>
      <c r="AB9" s="42">
        <v>15</v>
      </c>
      <c r="AC9" s="42">
        <v>0</v>
      </c>
      <c r="AD9" s="42">
        <v>9</v>
      </c>
      <c r="AE9" s="42">
        <v>15</v>
      </c>
      <c r="AF9" s="42">
        <v>0</v>
      </c>
      <c r="AG9" s="42">
        <v>9</v>
      </c>
      <c r="AH9" s="42">
        <v>15</v>
      </c>
      <c r="AI9" s="42">
        <v>0</v>
      </c>
      <c r="AJ9" s="42">
        <v>9</v>
      </c>
      <c r="AK9" s="42">
        <v>15</v>
      </c>
      <c r="AL9" s="42">
        <v>0</v>
      </c>
      <c r="AM9" s="42">
        <v>8</v>
      </c>
      <c r="AN9" s="42">
        <v>14</v>
      </c>
      <c r="AO9" s="42">
        <v>2</v>
      </c>
    </row>
    <row r="10" spans="2:41" ht="15.75" x14ac:dyDescent="0.25">
      <c r="B10" s="8">
        <v>2</v>
      </c>
      <c r="C10" s="42" t="s">
        <v>95</v>
      </c>
      <c r="D10" s="42" t="s">
        <v>101</v>
      </c>
      <c r="E10" s="43">
        <v>9</v>
      </c>
      <c r="F10" s="42">
        <v>4</v>
      </c>
      <c r="G10" s="42">
        <v>4</v>
      </c>
      <c r="H10" s="42">
        <v>1</v>
      </c>
      <c r="I10" s="42">
        <v>4</v>
      </c>
      <c r="J10" s="42">
        <v>4</v>
      </c>
      <c r="K10" s="42">
        <v>1</v>
      </c>
      <c r="L10" s="42">
        <v>4</v>
      </c>
      <c r="M10" s="42">
        <v>4</v>
      </c>
      <c r="N10" s="42">
        <v>1</v>
      </c>
      <c r="O10" s="47">
        <v>4</v>
      </c>
      <c r="P10" s="47">
        <v>4</v>
      </c>
      <c r="Q10" s="47">
        <v>1</v>
      </c>
      <c r="R10" s="42">
        <v>5</v>
      </c>
      <c r="S10" s="42">
        <v>3</v>
      </c>
      <c r="T10" s="42">
        <v>1</v>
      </c>
      <c r="U10" s="42">
        <v>4</v>
      </c>
      <c r="V10" s="42">
        <v>4</v>
      </c>
      <c r="W10" s="42">
        <v>1</v>
      </c>
      <c r="X10" s="42">
        <v>4</v>
      </c>
      <c r="Y10" s="42">
        <v>4</v>
      </c>
      <c r="Z10" s="42">
        <v>1</v>
      </c>
      <c r="AA10" s="42">
        <v>4</v>
      </c>
      <c r="AB10" s="42">
        <v>4</v>
      </c>
      <c r="AC10" s="42">
        <v>1</v>
      </c>
      <c r="AD10" s="42">
        <v>4</v>
      </c>
      <c r="AE10" s="42">
        <v>4</v>
      </c>
      <c r="AF10" s="42">
        <v>1</v>
      </c>
      <c r="AG10" s="42">
        <v>4</v>
      </c>
      <c r="AH10" s="42">
        <v>4</v>
      </c>
      <c r="AI10" s="42">
        <v>1</v>
      </c>
      <c r="AJ10" s="42">
        <v>4</v>
      </c>
      <c r="AK10" s="42">
        <v>4</v>
      </c>
      <c r="AL10" s="42">
        <v>1</v>
      </c>
      <c r="AM10" s="42">
        <v>4</v>
      </c>
      <c r="AN10" s="42">
        <v>4</v>
      </c>
      <c r="AO10" s="42">
        <v>1</v>
      </c>
    </row>
    <row r="11" spans="2:41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7"/>
      <c r="P11" s="47"/>
      <c r="Q11" s="4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</row>
    <row r="12" spans="2:41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</row>
    <row r="13" spans="2:41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</row>
    <row r="14" spans="2:41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</row>
    <row r="15" spans="2:41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</row>
    <row r="16" spans="2:41" ht="15.75" x14ac:dyDescent="0.25">
      <c r="B16" s="90" t="s">
        <v>13</v>
      </c>
      <c r="C16" s="91"/>
      <c r="D16" s="92"/>
      <c r="E16" s="45">
        <f>SUM(E9:E15)</f>
        <v>33</v>
      </c>
      <c r="F16" s="45">
        <f t="shared" ref="F16:AO16" si="0">SUM(F9:F15)</f>
        <v>14</v>
      </c>
      <c r="G16" s="45">
        <f t="shared" si="0"/>
        <v>18</v>
      </c>
      <c r="H16" s="45">
        <f t="shared" si="0"/>
        <v>1</v>
      </c>
      <c r="I16" s="45">
        <f t="shared" si="0"/>
        <v>12</v>
      </c>
      <c r="J16" s="45">
        <f t="shared" si="0"/>
        <v>18</v>
      </c>
      <c r="K16" s="45">
        <f t="shared" si="0"/>
        <v>3</v>
      </c>
      <c r="L16" s="45">
        <f t="shared" si="0"/>
        <v>12</v>
      </c>
      <c r="M16" s="45">
        <f t="shared" si="0"/>
        <v>18</v>
      </c>
      <c r="N16" s="45">
        <f t="shared" si="0"/>
        <v>3</v>
      </c>
      <c r="O16" s="50">
        <f t="shared" si="0"/>
        <v>12</v>
      </c>
      <c r="P16" s="50">
        <f t="shared" si="0"/>
        <v>18</v>
      </c>
      <c r="Q16" s="50">
        <f t="shared" si="0"/>
        <v>3</v>
      </c>
      <c r="R16" s="45">
        <f t="shared" si="0"/>
        <v>12</v>
      </c>
      <c r="S16" s="45">
        <f t="shared" si="0"/>
        <v>16</v>
      </c>
      <c r="T16" s="45">
        <f t="shared" si="0"/>
        <v>5</v>
      </c>
      <c r="U16" s="45">
        <f t="shared" si="0"/>
        <v>13</v>
      </c>
      <c r="V16" s="45">
        <f t="shared" si="0"/>
        <v>18</v>
      </c>
      <c r="W16" s="45">
        <f t="shared" si="0"/>
        <v>2</v>
      </c>
      <c r="X16" s="45">
        <f t="shared" si="0"/>
        <v>12</v>
      </c>
      <c r="Y16" s="45">
        <f t="shared" si="0"/>
        <v>19</v>
      </c>
      <c r="Z16" s="45">
        <f t="shared" si="0"/>
        <v>2</v>
      </c>
      <c r="AA16" s="45">
        <f t="shared" si="0"/>
        <v>13</v>
      </c>
      <c r="AB16" s="45">
        <f t="shared" si="0"/>
        <v>19</v>
      </c>
      <c r="AC16" s="45">
        <f t="shared" si="0"/>
        <v>1</v>
      </c>
      <c r="AD16" s="45">
        <f t="shared" si="0"/>
        <v>13</v>
      </c>
      <c r="AE16" s="45">
        <f t="shared" si="0"/>
        <v>19</v>
      </c>
      <c r="AF16" s="45">
        <f t="shared" si="0"/>
        <v>1</v>
      </c>
      <c r="AG16" s="45">
        <f t="shared" si="0"/>
        <v>13</v>
      </c>
      <c r="AH16" s="45">
        <f t="shared" si="0"/>
        <v>19</v>
      </c>
      <c r="AI16" s="45">
        <f t="shared" si="0"/>
        <v>1</v>
      </c>
      <c r="AJ16" s="45">
        <f t="shared" si="0"/>
        <v>13</v>
      </c>
      <c r="AK16" s="45">
        <f t="shared" si="0"/>
        <v>19</v>
      </c>
      <c r="AL16" s="45">
        <f t="shared" si="0"/>
        <v>1</v>
      </c>
      <c r="AM16" s="45">
        <f t="shared" si="0"/>
        <v>12</v>
      </c>
      <c r="AN16" s="45">
        <f t="shared" si="0"/>
        <v>18</v>
      </c>
      <c r="AO16" s="45">
        <f t="shared" si="0"/>
        <v>3</v>
      </c>
    </row>
    <row r="17" spans="2:41" ht="15.75" x14ac:dyDescent="0.25">
      <c r="B17" s="90" t="s">
        <v>14</v>
      </c>
      <c r="C17" s="91"/>
      <c r="D17" s="91"/>
      <c r="E17" s="6">
        <f>E16*100/E16</f>
        <v>100</v>
      </c>
      <c r="F17" s="26">
        <f>F16*100/E16</f>
        <v>42.424242424242422</v>
      </c>
      <c r="G17" s="25">
        <f>G16*100/E16</f>
        <v>54.545454545454547</v>
      </c>
      <c r="H17" s="25">
        <f>H16*100/E16</f>
        <v>3.0303030303030303</v>
      </c>
      <c r="I17" s="25">
        <f>I16*100/E16</f>
        <v>36.363636363636367</v>
      </c>
      <c r="J17" s="25">
        <f>J16*100/E16</f>
        <v>54.545454545454547</v>
      </c>
      <c r="K17" s="25">
        <f>K16*100/E16</f>
        <v>9.0909090909090917</v>
      </c>
      <c r="L17" s="25">
        <f>L16*100/E16</f>
        <v>36.363636363636367</v>
      </c>
      <c r="M17" s="25">
        <f>M16*100/E16</f>
        <v>54.545454545454547</v>
      </c>
      <c r="N17" s="25">
        <f>N16*100/E16</f>
        <v>9.0909090909090917</v>
      </c>
      <c r="O17" s="30">
        <f>O16*100/E16</f>
        <v>36.363636363636367</v>
      </c>
      <c r="P17" s="30">
        <f>P16*100/E16</f>
        <v>54.545454545454547</v>
      </c>
      <c r="Q17" s="30">
        <f>Q16*100/E16</f>
        <v>9.0909090909090917</v>
      </c>
      <c r="R17" s="25">
        <f>R16*100/E16</f>
        <v>36.363636363636367</v>
      </c>
      <c r="S17" s="25">
        <f>S16*100/E16</f>
        <v>48.484848484848484</v>
      </c>
      <c r="T17" s="25">
        <f>T16*100/E16</f>
        <v>15.151515151515152</v>
      </c>
      <c r="U17" s="25">
        <f>U16*100/E16</f>
        <v>39.393939393939391</v>
      </c>
      <c r="V17" s="25">
        <f>V16*100/E16</f>
        <v>54.545454545454547</v>
      </c>
      <c r="W17" s="25">
        <f>W16*100/E16</f>
        <v>6.0606060606060606</v>
      </c>
      <c r="X17" s="25">
        <f>X16*100/E16</f>
        <v>36.363636363636367</v>
      </c>
      <c r="Y17" s="25">
        <f>Y16*100/E16</f>
        <v>57.575757575757578</v>
      </c>
      <c r="Z17" s="25">
        <f>Z16*100/E16</f>
        <v>6.0606060606060606</v>
      </c>
      <c r="AA17" s="25">
        <f>AA16*100/E16</f>
        <v>39.393939393939391</v>
      </c>
      <c r="AB17" s="25">
        <f>AB16*100/E16</f>
        <v>57.575757575757578</v>
      </c>
      <c r="AC17" s="25">
        <f>AC16*100/E16</f>
        <v>3.0303030303030303</v>
      </c>
      <c r="AD17" s="25">
        <f>AD16*100/E16</f>
        <v>39.393939393939391</v>
      </c>
      <c r="AE17" s="25">
        <f>AE16*100/E16</f>
        <v>57.575757575757578</v>
      </c>
      <c r="AF17" s="25">
        <f>AF16*100/E16</f>
        <v>3.0303030303030303</v>
      </c>
      <c r="AG17" s="25">
        <f>AG16*100/E16</f>
        <v>39.393939393939391</v>
      </c>
      <c r="AH17" s="25">
        <f>AH16*100/E16</f>
        <v>57.575757575757578</v>
      </c>
      <c r="AI17" s="25">
        <f>AI16*100/E16</f>
        <v>3.0303030303030303</v>
      </c>
      <c r="AJ17" s="25">
        <f>AJ16*100/E16</f>
        <v>39.393939393939391</v>
      </c>
      <c r="AK17" s="25">
        <f>AK16*100/E16</f>
        <v>57.575757575757578</v>
      </c>
      <c r="AL17" s="25">
        <f>AL16*100/E16</f>
        <v>3.0303030303030303</v>
      </c>
      <c r="AM17" s="25">
        <f>AM16*100/E16</f>
        <v>36.363636363636367</v>
      </c>
      <c r="AN17" s="25">
        <f>AN16*100/E16</f>
        <v>54.545454545454547</v>
      </c>
      <c r="AO17" s="25">
        <f>AO16*100/E16</f>
        <v>9.0909090909090917</v>
      </c>
    </row>
    <row r="21" spans="2:4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01" t="s">
        <v>24</v>
      </c>
      <c r="AN21" s="101"/>
      <c r="AO21" s="101"/>
    </row>
    <row r="22" spans="2:41" ht="15.75" x14ac:dyDescent="0.25">
      <c r="B22" s="1"/>
      <c r="C22" s="95" t="s">
        <v>37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9" t="s">
        <v>39</v>
      </c>
      <c r="V22" s="19"/>
      <c r="W22" s="16" t="str">
        <f>'младшая группа'!Q2</f>
        <v>КГКП "Ясли - сад "Еркетай"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2:41" ht="15.75" x14ac:dyDescent="0.25">
      <c r="B23" s="1"/>
      <c r="C23" s="19" t="s">
        <v>38</v>
      </c>
      <c r="D23" s="16" t="str">
        <f>'группа раннего возраста'!D3</f>
        <v>Грязнова Л.М.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9" t="s">
        <v>40</v>
      </c>
      <c r="V23" s="19"/>
      <c r="W23" s="16" t="str">
        <f>'младшая группа'!Q3</f>
        <v xml:space="preserve">Абайский район 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2:41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0" t="s">
        <v>41</v>
      </c>
      <c r="V24" s="20"/>
      <c r="W24" s="18" t="str">
        <f>'группа раннего возраста'!Q4</f>
        <v xml:space="preserve">русский , казахский 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2:41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36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00"/>
      <c r="U26" s="98" t="s">
        <v>10</v>
      </c>
      <c r="V26" s="99"/>
      <c r="W26" s="100"/>
      <c r="X26" s="98" t="s">
        <v>11</v>
      </c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100"/>
      <c r="AM26" s="94" t="s">
        <v>8</v>
      </c>
      <c r="AN26" s="94"/>
      <c r="AO26" s="94"/>
    </row>
    <row r="27" spans="2:41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8" t="s">
        <v>20</v>
      </c>
      <c r="J27" s="99"/>
      <c r="K27" s="100"/>
      <c r="L27" s="98" t="s">
        <v>25</v>
      </c>
      <c r="M27" s="99"/>
      <c r="N27" s="100"/>
      <c r="O27" s="98" t="s">
        <v>30</v>
      </c>
      <c r="P27" s="99"/>
      <c r="Q27" s="100"/>
      <c r="R27" s="98" t="s">
        <v>29</v>
      </c>
      <c r="S27" s="99"/>
      <c r="T27" s="100"/>
      <c r="U27" s="96" t="s">
        <v>5</v>
      </c>
      <c r="V27" s="96" t="s">
        <v>6</v>
      </c>
      <c r="W27" s="96" t="s">
        <v>7</v>
      </c>
      <c r="X27" s="98" t="s">
        <v>26</v>
      </c>
      <c r="Y27" s="99"/>
      <c r="Z27" s="100"/>
      <c r="AA27" s="98" t="s">
        <v>22</v>
      </c>
      <c r="AB27" s="99"/>
      <c r="AC27" s="100"/>
      <c r="AD27" s="98" t="s">
        <v>27</v>
      </c>
      <c r="AE27" s="99"/>
      <c r="AF27" s="100"/>
      <c r="AG27" s="98" t="s">
        <v>28</v>
      </c>
      <c r="AH27" s="99"/>
      <c r="AI27" s="100"/>
      <c r="AJ27" s="98" t="s">
        <v>23</v>
      </c>
      <c r="AK27" s="99"/>
      <c r="AL27" s="100"/>
      <c r="AM27" s="96" t="s">
        <v>5</v>
      </c>
      <c r="AN27" s="96" t="s">
        <v>6</v>
      </c>
      <c r="AO27" s="96" t="s">
        <v>7</v>
      </c>
    </row>
    <row r="28" spans="2:41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15" t="s">
        <v>5</v>
      </c>
      <c r="S28" s="15" t="s">
        <v>6</v>
      </c>
      <c r="T28" s="15" t="s">
        <v>7</v>
      </c>
      <c r="U28" s="97"/>
      <c r="V28" s="97"/>
      <c r="W28" s="97"/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15" t="s">
        <v>5</v>
      </c>
      <c r="AK28" s="15" t="s">
        <v>6</v>
      </c>
      <c r="AL28" s="15" t="s">
        <v>7</v>
      </c>
      <c r="AM28" s="97"/>
      <c r="AN28" s="97"/>
      <c r="AO28" s="97"/>
    </row>
    <row r="29" spans="2:41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</row>
    <row r="30" spans="2:41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</row>
    <row r="31" spans="2:41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</row>
    <row r="32" spans="2:41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</row>
    <row r="33" spans="2:41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2:41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</row>
    <row r="35" spans="2:41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</row>
    <row r="36" spans="2:41" ht="15.75" x14ac:dyDescent="0.25">
      <c r="B36" s="90" t="s">
        <v>13</v>
      </c>
      <c r="C36" s="91"/>
      <c r="D36" s="92"/>
      <c r="E36" s="45">
        <f>SUM(E29:E35)</f>
        <v>0</v>
      </c>
      <c r="F36" s="45">
        <f t="shared" ref="F36:AO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  <c r="AA36" s="45">
        <f t="shared" si="1"/>
        <v>0</v>
      </c>
      <c r="AB36" s="45">
        <f t="shared" si="1"/>
        <v>0</v>
      </c>
      <c r="AC36" s="45">
        <f t="shared" si="1"/>
        <v>0</v>
      </c>
      <c r="AD36" s="45">
        <f t="shared" si="1"/>
        <v>0</v>
      </c>
      <c r="AE36" s="45">
        <f t="shared" si="1"/>
        <v>0</v>
      </c>
      <c r="AF36" s="45">
        <f t="shared" si="1"/>
        <v>0</v>
      </c>
      <c r="AG36" s="45">
        <f t="shared" si="1"/>
        <v>0</v>
      </c>
      <c r="AH36" s="45">
        <f t="shared" si="1"/>
        <v>0</v>
      </c>
      <c r="AI36" s="45">
        <f t="shared" si="1"/>
        <v>0</v>
      </c>
      <c r="AJ36" s="45">
        <f t="shared" si="1"/>
        <v>0</v>
      </c>
      <c r="AK36" s="45">
        <f t="shared" si="1"/>
        <v>0</v>
      </c>
      <c r="AL36" s="45">
        <f t="shared" si="1"/>
        <v>0</v>
      </c>
      <c r="AM36" s="45">
        <f t="shared" si="1"/>
        <v>0</v>
      </c>
      <c r="AN36" s="45">
        <f t="shared" si="1"/>
        <v>0</v>
      </c>
      <c r="AO36" s="45">
        <f t="shared" si="1"/>
        <v>0</v>
      </c>
    </row>
    <row r="37" spans="2:41" ht="15.75" x14ac:dyDescent="0.25">
      <c r="B37" s="90" t="s">
        <v>14</v>
      </c>
      <c r="C37" s="91"/>
      <c r="D37" s="91"/>
      <c r="E37" s="6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  <c r="AJ37" s="25" t="e">
        <f>AJ36*100/E36</f>
        <v>#DIV/0!</v>
      </c>
      <c r="AK37" s="25" t="e">
        <f>AK36*100/E36</f>
        <v>#DIV/0!</v>
      </c>
      <c r="AL37" s="25" t="e">
        <f>AL36*100/E36</f>
        <v>#DIV/0!</v>
      </c>
      <c r="AM37" s="25" t="e">
        <f>AM36*100/E36</f>
        <v>#DIV/0!</v>
      </c>
      <c r="AN37" s="25" t="e">
        <f>AN36*100/E36</f>
        <v>#DIV/0!</v>
      </c>
      <c r="AO37" s="25" t="e">
        <f>AO36*100/E36</f>
        <v>#DIV/0!</v>
      </c>
    </row>
    <row r="41" spans="2:41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101" t="s">
        <v>24</v>
      </c>
      <c r="AN41" s="101"/>
      <c r="AO41" s="101"/>
    </row>
    <row r="42" spans="2:41" ht="15.75" x14ac:dyDescent="0.25">
      <c r="B42" s="1"/>
      <c r="C42" s="95" t="s">
        <v>37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9" t="s">
        <v>39</v>
      </c>
      <c r="V42" s="19"/>
      <c r="W42" s="16" t="str">
        <f>'младшая группа'!Q2</f>
        <v>КГКП "Ясли - сад "Еркетай"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2:41" ht="15.75" x14ac:dyDescent="0.25">
      <c r="B43" s="1"/>
      <c r="C43" s="19" t="s">
        <v>38</v>
      </c>
      <c r="D43" s="16" t="str">
        <f>'группа раннего возраста'!D23</f>
        <v>Грязнова Л.М.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9" t="s">
        <v>40</v>
      </c>
      <c r="V43" s="19"/>
      <c r="W43" s="16" t="str">
        <f>'младшая группа'!Q3</f>
        <v xml:space="preserve">Абайский район </v>
      </c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2:41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0" t="s">
        <v>41</v>
      </c>
      <c r="V44" s="20"/>
      <c r="W44" s="18" t="str">
        <f>'группа раннего возраста'!Q24</f>
        <v xml:space="preserve">русский , казхский 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</row>
    <row r="45" spans="2:41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 ht="33.75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100"/>
      <c r="U46" s="98" t="s">
        <v>10</v>
      </c>
      <c r="V46" s="99"/>
      <c r="W46" s="100"/>
      <c r="X46" s="98" t="s">
        <v>11</v>
      </c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  <c r="AM46" s="94" t="s">
        <v>8</v>
      </c>
      <c r="AN46" s="94"/>
      <c r="AO46" s="94"/>
    </row>
    <row r="47" spans="2:41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8" t="s">
        <v>20</v>
      </c>
      <c r="J47" s="99"/>
      <c r="K47" s="100"/>
      <c r="L47" s="98" t="s">
        <v>25</v>
      </c>
      <c r="M47" s="99"/>
      <c r="N47" s="100"/>
      <c r="O47" s="98" t="s">
        <v>30</v>
      </c>
      <c r="P47" s="99"/>
      <c r="Q47" s="100"/>
      <c r="R47" s="98" t="s">
        <v>29</v>
      </c>
      <c r="S47" s="99"/>
      <c r="T47" s="100"/>
      <c r="U47" s="96" t="s">
        <v>5</v>
      </c>
      <c r="V47" s="96" t="s">
        <v>6</v>
      </c>
      <c r="W47" s="96" t="s">
        <v>7</v>
      </c>
      <c r="X47" s="98" t="s">
        <v>26</v>
      </c>
      <c r="Y47" s="99"/>
      <c r="Z47" s="100"/>
      <c r="AA47" s="98" t="s">
        <v>22</v>
      </c>
      <c r="AB47" s="99"/>
      <c r="AC47" s="100"/>
      <c r="AD47" s="98" t="s">
        <v>27</v>
      </c>
      <c r="AE47" s="99"/>
      <c r="AF47" s="100"/>
      <c r="AG47" s="98" t="s">
        <v>28</v>
      </c>
      <c r="AH47" s="99"/>
      <c r="AI47" s="100"/>
      <c r="AJ47" s="98" t="s">
        <v>23</v>
      </c>
      <c r="AK47" s="99"/>
      <c r="AL47" s="100"/>
      <c r="AM47" s="96" t="s">
        <v>5</v>
      </c>
      <c r="AN47" s="96" t="s">
        <v>6</v>
      </c>
      <c r="AO47" s="96" t="s">
        <v>7</v>
      </c>
    </row>
    <row r="48" spans="2:41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15" t="s">
        <v>5</v>
      </c>
      <c r="S48" s="15" t="s">
        <v>6</v>
      </c>
      <c r="T48" s="15" t="s">
        <v>7</v>
      </c>
      <c r="U48" s="97"/>
      <c r="V48" s="97"/>
      <c r="W48" s="97"/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15" t="s">
        <v>5</v>
      </c>
      <c r="AK48" s="15" t="s">
        <v>6</v>
      </c>
      <c r="AL48" s="15" t="s">
        <v>7</v>
      </c>
      <c r="AM48" s="97"/>
      <c r="AN48" s="97"/>
      <c r="AO48" s="97"/>
    </row>
    <row r="49" spans="2:41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</row>
    <row r="50" spans="2:41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</row>
    <row r="51" spans="2:41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</row>
    <row r="52" spans="2:41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</row>
    <row r="53" spans="2:41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</row>
    <row r="54" spans="2:41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</row>
    <row r="55" spans="2:41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</row>
    <row r="56" spans="2:41" ht="15.75" x14ac:dyDescent="0.25">
      <c r="B56" s="90" t="s">
        <v>13</v>
      </c>
      <c r="C56" s="91"/>
      <c r="D56" s="92"/>
      <c r="E56" s="45">
        <f>SUM(E49:E55)</f>
        <v>0</v>
      </c>
      <c r="F56" s="45">
        <f t="shared" ref="F56:AO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 t="shared" si="2"/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  <c r="AM56" s="45">
        <f t="shared" si="2"/>
        <v>0</v>
      </c>
      <c r="AN56" s="45">
        <f t="shared" si="2"/>
        <v>0</v>
      </c>
      <c r="AO56" s="45">
        <f t="shared" si="2"/>
        <v>0</v>
      </c>
    </row>
    <row r="57" spans="2:41" ht="15.75" x14ac:dyDescent="0.25">
      <c r="B57" s="90" t="s">
        <v>14</v>
      </c>
      <c r="C57" s="91"/>
      <c r="D57" s="91"/>
      <c r="E57" s="6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  <c r="AM57" s="25" t="e">
        <f>AM56*100/E56</f>
        <v>#DIV/0!</v>
      </c>
      <c r="AN57" s="25" t="e">
        <f>AN56*100/E56</f>
        <v>#DIV/0!</v>
      </c>
      <c r="AO57" s="25" t="e">
        <f>AO56*100/E56</f>
        <v>#DIV/0!</v>
      </c>
    </row>
  </sheetData>
  <sheetProtection sheet="1" objects="1" scenarios="1" selectLockedCells="1"/>
  <mergeCells count="93">
    <mergeCell ref="AM46:AO46"/>
    <mergeCell ref="F47:F48"/>
    <mergeCell ref="G47:G48"/>
    <mergeCell ref="AD47:AF47"/>
    <mergeCell ref="AG47:AI47"/>
    <mergeCell ref="F46:H46"/>
    <mergeCell ref="I46:T46"/>
    <mergeCell ref="U46:W46"/>
    <mergeCell ref="X46:AL46"/>
    <mergeCell ref="AJ47:AL47"/>
    <mergeCell ref="B56:D56"/>
    <mergeCell ref="B57:D57"/>
    <mergeCell ref="B46:B48"/>
    <mergeCell ref="C46:C48"/>
    <mergeCell ref="D46:D48"/>
    <mergeCell ref="AM41:AO41"/>
    <mergeCell ref="C42:H42"/>
    <mergeCell ref="U47:U48"/>
    <mergeCell ref="V47:V48"/>
    <mergeCell ref="W47:W48"/>
    <mergeCell ref="X47:Z47"/>
    <mergeCell ref="AA47:AC47"/>
    <mergeCell ref="H47:H48"/>
    <mergeCell ref="I47:K47"/>
    <mergeCell ref="L47:N47"/>
    <mergeCell ref="O47:Q47"/>
    <mergeCell ref="R47:T47"/>
    <mergeCell ref="AM47:AM48"/>
    <mergeCell ref="AN47:AN48"/>
    <mergeCell ref="AO47:AO48"/>
    <mergeCell ref="E46:E48"/>
    <mergeCell ref="AM26:AO26"/>
    <mergeCell ref="F27:F28"/>
    <mergeCell ref="G27:G28"/>
    <mergeCell ref="AD27:AF27"/>
    <mergeCell ref="AG27:AI27"/>
    <mergeCell ref="F26:H26"/>
    <mergeCell ref="I26:T26"/>
    <mergeCell ref="U26:W26"/>
    <mergeCell ref="X26:AL26"/>
    <mergeCell ref="AJ27:AL27"/>
    <mergeCell ref="B36:D36"/>
    <mergeCell ref="B37:D37"/>
    <mergeCell ref="B26:B28"/>
    <mergeCell ref="C26:C28"/>
    <mergeCell ref="D26:D28"/>
    <mergeCell ref="AM21:AO21"/>
    <mergeCell ref="C22:H22"/>
    <mergeCell ref="U27:U28"/>
    <mergeCell ref="V27:V28"/>
    <mergeCell ref="W27:W28"/>
    <mergeCell ref="X27:Z27"/>
    <mergeCell ref="AA27:AC27"/>
    <mergeCell ref="H27:H28"/>
    <mergeCell ref="I27:K27"/>
    <mergeCell ref="L27:N27"/>
    <mergeCell ref="O27:Q27"/>
    <mergeCell ref="R27:T27"/>
    <mergeCell ref="AM27:AM28"/>
    <mergeCell ref="AN27:AN28"/>
    <mergeCell ref="AO27:AO28"/>
    <mergeCell ref="E26:E28"/>
    <mergeCell ref="W7:W8"/>
    <mergeCell ref="AM7:AM8"/>
    <mergeCell ref="AN7:AN8"/>
    <mergeCell ref="X6:AL6"/>
    <mergeCell ref="X7:Z7"/>
    <mergeCell ref="O7:Q7"/>
    <mergeCell ref="R7:T7"/>
    <mergeCell ref="I6:T6"/>
    <mergeCell ref="U7:U8"/>
    <mergeCell ref="V7:V8"/>
    <mergeCell ref="B17:D17"/>
    <mergeCell ref="B16:D16"/>
    <mergeCell ref="B6:B8"/>
    <mergeCell ref="C6:C8"/>
    <mergeCell ref="D6:D8"/>
    <mergeCell ref="AM1:AO1"/>
    <mergeCell ref="C2:H2"/>
    <mergeCell ref="AM6:AO6"/>
    <mergeCell ref="F7:F8"/>
    <mergeCell ref="G7:G8"/>
    <mergeCell ref="H7:H8"/>
    <mergeCell ref="AG7:AI7"/>
    <mergeCell ref="AJ7:AL7"/>
    <mergeCell ref="AA7:AC7"/>
    <mergeCell ref="AD7:AF7"/>
    <mergeCell ref="I7:K7"/>
    <mergeCell ref="U6:W6"/>
    <mergeCell ref="E6:E8"/>
    <mergeCell ref="F6:H6"/>
    <mergeCell ref="AO7:AO8"/>
    <mergeCell ref="L7:N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8"/>
  <sheetViews>
    <sheetView zoomScale="70" zoomScaleNormal="70" workbookViewId="0">
      <selection activeCell="S25" sqref="S25"/>
    </sheetView>
  </sheetViews>
  <sheetFormatPr defaultRowHeight="15" x14ac:dyDescent="0.25"/>
  <cols>
    <col min="2" max="2" width="6.42578125" customWidth="1"/>
    <col min="3" max="3" width="35.7109375" customWidth="1"/>
    <col min="4" max="25" width="10.7109375" customWidth="1"/>
  </cols>
  <sheetData>
    <row r="1" spans="2:25" x14ac:dyDescent="0.25">
      <c r="X1" s="101" t="s">
        <v>24</v>
      </c>
      <c r="Y1" s="101"/>
    </row>
    <row r="2" spans="2:25" ht="15.75" x14ac:dyDescent="0.25">
      <c r="B2" s="1"/>
      <c r="C2" s="95" t="s">
        <v>1</v>
      </c>
      <c r="D2" s="95"/>
      <c r="E2" s="95"/>
      <c r="F2" s="95"/>
      <c r="G2" s="95"/>
      <c r="H2" s="1"/>
      <c r="I2" s="1"/>
      <c r="J2" s="1"/>
      <c r="K2" s="19" t="s">
        <v>39</v>
      </c>
      <c r="L2" s="19"/>
      <c r="M2" s="16" t="str">
        <f>'младшая группа'!Q2</f>
        <v>КГКП "Ясли - сад "Еркетай"</v>
      </c>
      <c r="N2" s="16"/>
      <c r="O2" s="16"/>
      <c r="P2" s="16"/>
      <c r="Q2" s="16"/>
      <c r="R2" s="16"/>
      <c r="S2" s="16"/>
      <c r="T2" s="16"/>
      <c r="U2" s="16"/>
      <c r="V2" s="16"/>
      <c r="W2" s="1"/>
      <c r="X2" s="1"/>
      <c r="Y2" s="1"/>
    </row>
    <row r="3" spans="2:25" ht="15.75" x14ac:dyDescent="0.25">
      <c r="C3" s="16" t="s">
        <v>38</v>
      </c>
      <c r="D3" s="16" t="str">
        <f>'младшая группа'!D3</f>
        <v>Грязнова Л.М.</v>
      </c>
      <c r="E3" s="16"/>
      <c r="F3" s="16"/>
      <c r="G3" s="16"/>
      <c r="H3" s="16"/>
      <c r="I3" s="19"/>
      <c r="J3" s="2"/>
      <c r="K3" s="19" t="s">
        <v>40</v>
      </c>
      <c r="L3" s="19"/>
      <c r="M3" s="16" t="str">
        <f>'младшая группа'!Q3</f>
        <v xml:space="preserve">Абайский район </v>
      </c>
      <c r="N3" s="16"/>
      <c r="O3" s="16"/>
      <c r="P3" s="16"/>
      <c r="Q3" s="16"/>
      <c r="R3" s="16"/>
      <c r="S3" s="16"/>
      <c r="T3" s="16"/>
      <c r="U3" s="16"/>
      <c r="V3" s="16"/>
      <c r="W3" s="1"/>
      <c r="X3" s="1"/>
      <c r="Y3" s="1"/>
    </row>
    <row r="4" spans="2:25" ht="15.75" x14ac:dyDescent="0.25">
      <c r="B4" s="1"/>
      <c r="C4" s="1"/>
      <c r="D4" s="1"/>
      <c r="E4" s="1"/>
      <c r="F4" s="1"/>
      <c r="G4" s="1"/>
      <c r="H4" s="1"/>
      <c r="I4" s="1"/>
      <c r="J4" s="1"/>
      <c r="K4" s="19" t="s">
        <v>41</v>
      </c>
      <c r="L4" s="19"/>
      <c r="M4" s="16" t="str">
        <f>'младшая группа'!Q4</f>
        <v xml:space="preserve">русский, казахский </v>
      </c>
      <c r="N4" s="16"/>
      <c r="O4" s="16"/>
      <c r="P4" s="16"/>
      <c r="Q4" s="16"/>
      <c r="R4" s="16"/>
      <c r="S4" s="16"/>
      <c r="T4" s="16"/>
      <c r="U4" s="16"/>
      <c r="V4" s="16"/>
      <c r="W4" s="1"/>
      <c r="X4" s="1"/>
      <c r="Y4" s="1"/>
    </row>
    <row r="5" spans="2:25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48" customHeight="1" x14ac:dyDescent="0.25">
      <c r="B6" s="93" t="s">
        <v>0</v>
      </c>
      <c r="C6" s="94" t="s">
        <v>15</v>
      </c>
      <c r="D6" s="94" t="s">
        <v>12</v>
      </c>
      <c r="E6" s="93" t="s">
        <v>4</v>
      </c>
      <c r="F6" s="93"/>
      <c r="G6" s="93"/>
      <c r="H6" s="94" t="s">
        <v>9</v>
      </c>
      <c r="I6" s="94"/>
      <c r="J6" s="94"/>
      <c r="K6" s="94" t="s">
        <v>10</v>
      </c>
      <c r="L6" s="94"/>
      <c r="M6" s="94"/>
      <c r="N6" s="94" t="s">
        <v>11</v>
      </c>
      <c r="O6" s="94"/>
      <c r="P6" s="94"/>
      <c r="Q6" s="94" t="s">
        <v>8</v>
      </c>
      <c r="R6" s="94"/>
      <c r="S6" s="94"/>
      <c r="T6" s="106" t="s">
        <v>31</v>
      </c>
      <c r="U6" s="107"/>
      <c r="V6" s="107"/>
      <c r="W6" s="107"/>
      <c r="X6" s="107"/>
      <c r="Y6" s="108"/>
    </row>
    <row r="7" spans="2:25" ht="68.25" customHeight="1" x14ac:dyDescent="0.25">
      <c r="B7" s="93"/>
      <c r="C7" s="94"/>
      <c r="D7" s="94"/>
      <c r="E7" s="7" t="s">
        <v>5</v>
      </c>
      <c r="F7" s="7" t="s">
        <v>6</v>
      </c>
      <c r="G7" s="7" t="s">
        <v>7</v>
      </c>
      <c r="H7" s="7" t="s">
        <v>5</v>
      </c>
      <c r="I7" s="7" t="s">
        <v>6</v>
      </c>
      <c r="J7" s="7" t="s">
        <v>7</v>
      </c>
      <c r="K7" s="7" t="s">
        <v>5</v>
      </c>
      <c r="L7" s="7" t="s">
        <v>6</v>
      </c>
      <c r="M7" s="7" t="s">
        <v>7</v>
      </c>
      <c r="N7" s="7" t="s">
        <v>5</v>
      </c>
      <c r="O7" s="7" t="s">
        <v>6</v>
      </c>
      <c r="P7" s="7" t="s">
        <v>7</v>
      </c>
      <c r="Q7" s="7" t="s">
        <v>5</v>
      </c>
      <c r="R7" s="7" t="s">
        <v>6</v>
      </c>
      <c r="S7" s="7" t="s">
        <v>7</v>
      </c>
      <c r="T7" s="7" t="s">
        <v>5</v>
      </c>
      <c r="U7" s="7" t="s">
        <v>14</v>
      </c>
      <c r="V7" s="7" t="s">
        <v>6</v>
      </c>
      <c r="W7" s="7" t="s">
        <v>14</v>
      </c>
      <c r="X7" s="7" t="s">
        <v>7</v>
      </c>
      <c r="Y7" s="7" t="s">
        <v>14</v>
      </c>
    </row>
    <row r="8" spans="2:25" ht="18" customHeight="1" x14ac:dyDescent="0.25">
      <c r="B8" s="21">
        <v>1</v>
      </c>
      <c r="C8" s="22" t="s">
        <v>16</v>
      </c>
      <c r="D8" s="49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21"/>
      <c r="U8" s="21"/>
      <c r="V8" s="21"/>
      <c r="W8" s="21"/>
      <c r="X8" s="21"/>
      <c r="Y8" s="23"/>
    </row>
    <row r="9" spans="2:25" ht="15.75" x14ac:dyDescent="0.25">
      <c r="B9" s="17">
        <v>2</v>
      </c>
      <c r="C9" s="3" t="s">
        <v>17</v>
      </c>
      <c r="D9" s="43">
        <v>20</v>
      </c>
      <c r="E9" s="42">
        <v>5</v>
      </c>
      <c r="F9" s="42">
        <v>12</v>
      </c>
      <c r="G9" s="42">
        <v>5</v>
      </c>
      <c r="H9" s="42">
        <v>2</v>
      </c>
      <c r="I9" s="42">
        <v>8</v>
      </c>
      <c r="J9" s="42">
        <v>10</v>
      </c>
      <c r="K9" s="42">
        <v>2</v>
      </c>
      <c r="L9" s="42">
        <v>6</v>
      </c>
      <c r="M9" s="42">
        <v>12</v>
      </c>
      <c r="N9" s="42">
        <v>2</v>
      </c>
      <c r="O9" s="42">
        <v>10</v>
      </c>
      <c r="P9" s="42">
        <v>8</v>
      </c>
      <c r="Q9" s="42">
        <v>1</v>
      </c>
      <c r="R9" s="42">
        <v>14</v>
      </c>
      <c r="S9" s="42">
        <v>5</v>
      </c>
      <c r="T9" s="8">
        <f t="shared" ref="T9:T12" si="0">(E9+H9+K9+N9+Q9)/5</f>
        <v>2.4</v>
      </c>
      <c r="U9" s="27">
        <f t="shared" ref="U9:U13" si="1">T9*100/D9</f>
        <v>12</v>
      </c>
      <c r="V9" s="8">
        <f t="shared" ref="V9:V13" si="2">(F9+I9+L9+O9+R9)/5</f>
        <v>10</v>
      </c>
      <c r="W9" s="27">
        <f t="shared" ref="W9:W13" si="3">V9*100/D9</f>
        <v>50</v>
      </c>
      <c r="X9" s="8">
        <f t="shared" ref="X9:X13" si="4">(G9+J9+M9+P9+S9)/5</f>
        <v>8</v>
      </c>
      <c r="Y9" s="27">
        <f t="shared" ref="Y9:Y13" si="5">X9*100/D9</f>
        <v>40</v>
      </c>
    </row>
    <row r="10" spans="2:25" ht="15.75" x14ac:dyDescent="0.25">
      <c r="B10" s="17">
        <v>3</v>
      </c>
      <c r="C10" s="3" t="s">
        <v>18</v>
      </c>
      <c r="D10" s="43">
        <v>25</v>
      </c>
      <c r="E10" s="42">
        <v>5</v>
      </c>
      <c r="F10" s="42">
        <v>17</v>
      </c>
      <c r="G10" s="42">
        <v>3</v>
      </c>
      <c r="H10" s="42">
        <v>4</v>
      </c>
      <c r="I10" s="42">
        <v>15</v>
      </c>
      <c r="J10" s="42">
        <v>6</v>
      </c>
      <c r="K10" s="42">
        <v>8</v>
      </c>
      <c r="L10" s="42">
        <v>10</v>
      </c>
      <c r="M10" s="42">
        <v>7</v>
      </c>
      <c r="N10" s="42">
        <v>8</v>
      </c>
      <c r="O10" s="42">
        <v>12</v>
      </c>
      <c r="P10" s="42">
        <v>5</v>
      </c>
      <c r="Q10" s="42">
        <v>14</v>
      </c>
      <c r="R10" s="42">
        <v>7</v>
      </c>
      <c r="S10" s="42">
        <v>4</v>
      </c>
      <c r="T10" s="8">
        <f t="shared" si="0"/>
        <v>7.8</v>
      </c>
      <c r="U10" s="27">
        <f t="shared" si="1"/>
        <v>31.2</v>
      </c>
      <c r="V10" s="8">
        <f t="shared" si="2"/>
        <v>12.2</v>
      </c>
      <c r="W10" s="27">
        <f t="shared" si="3"/>
        <v>48.8</v>
      </c>
      <c r="X10" s="8">
        <f t="shared" si="4"/>
        <v>5</v>
      </c>
      <c r="Y10" s="27">
        <f t="shared" si="5"/>
        <v>20</v>
      </c>
    </row>
    <row r="11" spans="2:25" ht="15.75" x14ac:dyDescent="0.25">
      <c r="B11" s="17">
        <v>4</v>
      </c>
      <c r="C11" s="3" t="s">
        <v>19</v>
      </c>
      <c r="D11" s="43">
        <v>60</v>
      </c>
      <c r="E11" s="42">
        <v>31</v>
      </c>
      <c r="F11" s="42">
        <v>24</v>
      </c>
      <c r="G11" s="42">
        <v>5</v>
      </c>
      <c r="H11" s="42">
        <v>20</v>
      </c>
      <c r="I11" s="42">
        <v>25</v>
      </c>
      <c r="J11" s="42">
        <v>15</v>
      </c>
      <c r="K11" s="42">
        <v>24</v>
      </c>
      <c r="L11" s="42">
        <v>25</v>
      </c>
      <c r="M11" s="42">
        <v>11</v>
      </c>
      <c r="N11" s="42">
        <v>29</v>
      </c>
      <c r="O11" s="42">
        <v>20</v>
      </c>
      <c r="P11" s="42">
        <v>11</v>
      </c>
      <c r="Q11" s="42">
        <v>24</v>
      </c>
      <c r="R11" s="42">
        <v>22</v>
      </c>
      <c r="S11" s="42">
        <v>14</v>
      </c>
      <c r="T11" s="8">
        <f t="shared" si="0"/>
        <v>25.6</v>
      </c>
      <c r="U11" s="27">
        <f t="shared" si="1"/>
        <v>42.666666666666664</v>
      </c>
      <c r="V11" s="8">
        <f t="shared" si="2"/>
        <v>23.2</v>
      </c>
      <c r="W11" s="27">
        <f t="shared" si="3"/>
        <v>38.666666666666664</v>
      </c>
      <c r="X11" s="8">
        <f t="shared" si="4"/>
        <v>11.2</v>
      </c>
      <c r="Y11" s="27">
        <f t="shared" si="5"/>
        <v>18.666666666666668</v>
      </c>
    </row>
    <row r="12" spans="2:25" ht="18" customHeight="1" x14ac:dyDescent="0.25">
      <c r="B12" s="17">
        <v>5</v>
      </c>
      <c r="C12" s="3" t="s">
        <v>32</v>
      </c>
      <c r="D12" s="43">
        <v>33</v>
      </c>
      <c r="E12" s="42">
        <v>14</v>
      </c>
      <c r="F12" s="42">
        <v>18</v>
      </c>
      <c r="G12" s="42">
        <v>1</v>
      </c>
      <c r="H12" s="42">
        <v>12</v>
      </c>
      <c r="I12" s="42">
        <v>18</v>
      </c>
      <c r="J12" s="42">
        <v>3</v>
      </c>
      <c r="K12" s="42">
        <v>13</v>
      </c>
      <c r="L12" s="42">
        <v>18</v>
      </c>
      <c r="M12" s="42">
        <v>3</v>
      </c>
      <c r="N12" s="42">
        <v>13</v>
      </c>
      <c r="O12" s="42">
        <v>19</v>
      </c>
      <c r="P12" s="42">
        <v>1</v>
      </c>
      <c r="Q12" s="42">
        <v>12</v>
      </c>
      <c r="R12" s="42">
        <v>18</v>
      </c>
      <c r="S12" s="42">
        <v>3</v>
      </c>
      <c r="T12" s="8">
        <f t="shared" si="0"/>
        <v>12.8</v>
      </c>
      <c r="U12" s="27">
        <f t="shared" si="1"/>
        <v>38.787878787878789</v>
      </c>
      <c r="V12" s="8">
        <f t="shared" si="2"/>
        <v>18.2</v>
      </c>
      <c r="W12" s="27">
        <f t="shared" si="3"/>
        <v>55.151515151515149</v>
      </c>
      <c r="X12" s="8">
        <f t="shared" si="4"/>
        <v>2.2000000000000002</v>
      </c>
      <c r="Y12" s="27">
        <f t="shared" si="5"/>
        <v>6.6666666666666679</v>
      </c>
    </row>
    <row r="13" spans="2:25" ht="15.75" x14ac:dyDescent="0.25">
      <c r="B13" s="90" t="s">
        <v>13</v>
      </c>
      <c r="C13" s="92"/>
      <c r="D13" s="12">
        <f t="shared" ref="D13" si="6">SUM(D7:D12)</f>
        <v>138</v>
      </c>
      <c r="E13" s="12">
        <f t="shared" ref="E13:S13" si="7">SUM(E8:E12)</f>
        <v>55</v>
      </c>
      <c r="F13" s="12">
        <f t="shared" si="7"/>
        <v>71</v>
      </c>
      <c r="G13" s="12">
        <f t="shared" si="7"/>
        <v>14</v>
      </c>
      <c r="H13" s="12">
        <f t="shared" si="7"/>
        <v>38</v>
      </c>
      <c r="I13" s="12">
        <f t="shared" si="7"/>
        <v>66</v>
      </c>
      <c r="J13" s="12">
        <f t="shared" si="7"/>
        <v>34</v>
      </c>
      <c r="K13" s="12">
        <f t="shared" si="7"/>
        <v>47</v>
      </c>
      <c r="L13" s="12">
        <f t="shared" si="7"/>
        <v>59</v>
      </c>
      <c r="M13" s="12">
        <f t="shared" si="7"/>
        <v>33</v>
      </c>
      <c r="N13" s="12">
        <f t="shared" si="7"/>
        <v>52</v>
      </c>
      <c r="O13" s="12">
        <f t="shared" si="7"/>
        <v>61</v>
      </c>
      <c r="P13" s="12">
        <f t="shared" si="7"/>
        <v>25</v>
      </c>
      <c r="Q13" s="12">
        <f t="shared" si="7"/>
        <v>51</v>
      </c>
      <c r="R13" s="12">
        <f t="shared" si="7"/>
        <v>61</v>
      </c>
      <c r="S13" s="12">
        <f t="shared" si="7"/>
        <v>26</v>
      </c>
      <c r="T13" s="33">
        <f>(E13+H13+K13+N13+Q13)/5</f>
        <v>48.6</v>
      </c>
      <c r="U13" s="34">
        <f t="shared" si="1"/>
        <v>35.217391304347828</v>
      </c>
      <c r="V13" s="33">
        <f t="shared" si="2"/>
        <v>63.6</v>
      </c>
      <c r="W13" s="34">
        <f t="shared" si="3"/>
        <v>46.086956521739133</v>
      </c>
      <c r="X13" s="33">
        <f t="shared" si="4"/>
        <v>26.4</v>
      </c>
      <c r="Y13" s="34">
        <f t="shared" si="5"/>
        <v>19.130434782608695</v>
      </c>
    </row>
    <row r="14" spans="2:25" ht="15.75" x14ac:dyDescent="0.25">
      <c r="B14" s="90" t="s">
        <v>14</v>
      </c>
      <c r="C14" s="92"/>
      <c r="D14" s="13">
        <f>D13*100/D13</f>
        <v>100</v>
      </c>
      <c r="E14" s="28">
        <f>E13*100/D13</f>
        <v>39.855072463768117</v>
      </c>
      <c r="F14" s="29">
        <f>F13*100/D13</f>
        <v>51.449275362318843</v>
      </c>
      <c r="G14" s="29">
        <f>G13*100/D13</f>
        <v>10.144927536231885</v>
      </c>
      <c r="H14" s="29">
        <f>H13*100/D13</f>
        <v>27.536231884057973</v>
      </c>
      <c r="I14" s="29">
        <f>I13*100/D13</f>
        <v>47.826086956521742</v>
      </c>
      <c r="J14" s="29">
        <f>J13*100/D13</f>
        <v>24.637681159420289</v>
      </c>
      <c r="K14" s="29">
        <f>K13*100/D13</f>
        <v>34.05797101449275</v>
      </c>
      <c r="L14" s="29">
        <f>L13*100/D13</f>
        <v>42.753623188405797</v>
      </c>
      <c r="M14" s="29">
        <f>M13*100/D13</f>
        <v>23.913043478260871</v>
      </c>
      <c r="N14" s="29">
        <f>N13*100/D13</f>
        <v>37.681159420289852</v>
      </c>
      <c r="O14" s="29">
        <f>O13*100/D13</f>
        <v>44.20289855072464</v>
      </c>
      <c r="P14" s="29">
        <f>P13*100/D13</f>
        <v>18.115942028985508</v>
      </c>
      <c r="Q14" s="29">
        <f>Q13*100/D13</f>
        <v>36.956521739130437</v>
      </c>
      <c r="R14" s="29">
        <f>R13*100/D13</f>
        <v>44.20289855072464</v>
      </c>
      <c r="S14" s="29">
        <f>S13*100/D13</f>
        <v>18.840579710144926</v>
      </c>
      <c r="T14" s="12"/>
      <c r="U14" s="4"/>
      <c r="V14" s="12"/>
      <c r="W14" s="4"/>
      <c r="X14" s="12"/>
      <c r="Y14" s="32"/>
    </row>
    <row r="15" spans="2:25" ht="15.75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25" ht="15.75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25" ht="15.75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25" x14ac:dyDescent="0.25">
      <c r="X18" s="101" t="s">
        <v>24</v>
      </c>
      <c r="Y18" s="101"/>
    </row>
    <row r="19" spans="2:25" ht="15.75" x14ac:dyDescent="0.25">
      <c r="B19" s="1"/>
      <c r="C19" s="95" t="s">
        <v>1</v>
      </c>
      <c r="D19" s="95"/>
      <c r="E19" s="95"/>
      <c r="F19" s="95"/>
      <c r="G19" s="95"/>
      <c r="H19" s="1"/>
      <c r="I19" s="1"/>
      <c r="J19" s="1"/>
      <c r="K19" s="19" t="s">
        <v>39</v>
      </c>
      <c r="L19" s="19"/>
      <c r="M19" s="16" t="str">
        <f>'младшая группа'!Q2</f>
        <v>КГКП "Ясли - сад "Еркетай"</v>
      </c>
      <c r="N19" s="16"/>
      <c r="O19" s="16"/>
      <c r="P19" s="16"/>
      <c r="Q19" s="16"/>
      <c r="R19" s="16"/>
      <c r="S19" s="16"/>
      <c r="T19" s="16"/>
      <c r="U19" s="16"/>
      <c r="V19" s="16"/>
      <c r="W19" s="1"/>
      <c r="X19" s="1"/>
      <c r="Y19" s="1"/>
    </row>
    <row r="20" spans="2:25" ht="15.75" x14ac:dyDescent="0.25">
      <c r="C20" s="16" t="s">
        <v>38</v>
      </c>
      <c r="D20" s="16" t="str">
        <f>'группа раннего возраста'!D3</f>
        <v>Грязнова Л.М.</v>
      </c>
      <c r="E20" s="16"/>
      <c r="F20" s="16"/>
      <c r="G20" s="16"/>
      <c r="H20" s="16"/>
      <c r="I20" s="19"/>
      <c r="J20" s="16"/>
      <c r="K20" s="19" t="s">
        <v>40</v>
      </c>
      <c r="L20" s="19"/>
      <c r="M20" s="16" t="str">
        <f>'младшая группа'!Q3</f>
        <v xml:space="preserve">Абайский район </v>
      </c>
      <c r="N20" s="16"/>
      <c r="O20" s="16"/>
      <c r="P20" s="16"/>
      <c r="Q20" s="16"/>
      <c r="R20" s="16"/>
      <c r="S20" s="16"/>
      <c r="T20" s="16"/>
      <c r="U20" s="16"/>
      <c r="V20" s="16"/>
      <c r="W20" s="1"/>
      <c r="X20" s="1"/>
      <c r="Y20" s="1"/>
    </row>
    <row r="21" spans="2:25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9" t="s">
        <v>41</v>
      </c>
      <c r="L21" s="19"/>
      <c r="M21" s="16" t="str">
        <f>'группа раннего возраста'!Q4</f>
        <v xml:space="preserve">русский , казахский </v>
      </c>
      <c r="N21" s="16"/>
      <c r="O21" s="16"/>
      <c r="P21" s="16"/>
      <c r="Q21" s="16"/>
      <c r="R21" s="16"/>
      <c r="S21" s="16"/>
      <c r="T21" s="16"/>
      <c r="U21" s="16"/>
      <c r="V21" s="16"/>
      <c r="W21" s="1"/>
      <c r="X21" s="1"/>
      <c r="Y21" s="1"/>
    </row>
    <row r="22" spans="2:25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2:25" ht="49.5" customHeight="1" x14ac:dyDescent="0.25">
      <c r="B23" s="93" t="s">
        <v>0</v>
      </c>
      <c r="C23" s="94" t="s">
        <v>15</v>
      </c>
      <c r="D23" s="94" t="s">
        <v>12</v>
      </c>
      <c r="E23" s="93" t="s">
        <v>4</v>
      </c>
      <c r="F23" s="93"/>
      <c r="G23" s="93"/>
      <c r="H23" s="94" t="s">
        <v>9</v>
      </c>
      <c r="I23" s="94"/>
      <c r="J23" s="94"/>
      <c r="K23" s="94" t="s">
        <v>10</v>
      </c>
      <c r="L23" s="94"/>
      <c r="M23" s="94"/>
      <c r="N23" s="94" t="s">
        <v>11</v>
      </c>
      <c r="O23" s="94"/>
      <c r="P23" s="94"/>
      <c r="Q23" s="94" t="s">
        <v>8</v>
      </c>
      <c r="R23" s="94"/>
      <c r="S23" s="94"/>
      <c r="T23" s="106" t="s">
        <v>31</v>
      </c>
      <c r="U23" s="107"/>
      <c r="V23" s="107"/>
      <c r="W23" s="107"/>
      <c r="X23" s="107"/>
      <c r="Y23" s="108"/>
    </row>
    <row r="24" spans="2:25" ht="63" x14ac:dyDescent="0.25">
      <c r="B24" s="93"/>
      <c r="C24" s="94"/>
      <c r="D24" s="94"/>
      <c r="E24" s="15" t="s">
        <v>5</v>
      </c>
      <c r="F24" s="15" t="s">
        <v>6</v>
      </c>
      <c r="G24" s="15" t="s">
        <v>7</v>
      </c>
      <c r="H24" s="15" t="s">
        <v>5</v>
      </c>
      <c r="I24" s="15" t="s">
        <v>6</v>
      </c>
      <c r="J24" s="15" t="s">
        <v>7</v>
      </c>
      <c r="K24" s="15" t="s">
        <v>5</v>
      </c>
      <c r="L24" s="15" t="s">
        <v>6</v>
      </c>
      <c r="M24" s="15" t="s">
        <v>7</v>
      </c>
      <c r="N24" s="15" t="s">
        <v>5</v>
      </c>
      <c r="O24" s="15" t="s">
        <v>6</v>
      </c>
      <c r="P24" s="15" t="s">
        <v>7</v>
      </c>
      <c r="Q24" s="15" t="s">
        <v>5</v>
      </c>
      <c r="R24" s="15" t="s">
        <v>6</v>
      </c>
      <c r="S24" s="15" t="s">
        <v>7</v>
      </c>
      <c r="T24" s="15" t="s">
        <v>5</v>
      </c>
      <c r="U24" s="15" t="s">
        <v>14</v>
      </c>
      <c r="V24" s="15" t="s">
        <v>6</v>
      </c>
      <c r="W24" s="15" t="s">
        <v>14</v>
      </c>
      <c r="X24" s="15" t="s">
        <v>7</v>
      </c>
      <c r="Y24" s="15" t="s">
        <v>14</v>
      </c>
    </row>
    <row r="25" spans="2:25" ht="15.75" x14ac:dyDescent="0.25">
      <c r="B25" s="17">
        <v>1</v>
      </c>
      <c r="C25" s="5" t="s">
        <v>16</v>
      </c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17">
        <f t="shared" ref="T25:T29" si="8">(E25+H25+K25+N25+Q25)/5</f>
        <v>0</v>
      </c>
      <c r="U25" s="27" t="e">
        <f t="shared" ref="U25:U30" si="9">T25*100/D25</f>
        <v>#DIV/0!</v>
      </c>
      <c r="V25" s="31">
        <f t="shared" ref="V25:V30" si="10">(F25+I25+L25+O25+R25)/5</f>
        <v>0</v>
      </c>
      <c r="W25" s="27" t="e">
        <f t="shared" ref="W25:W30" si="11">V25*100/D25</f>
        <v>#DIV/0!</v>
      </c>
      <c r="X25" s="31">
        <f t="shared" ref="X25:X30" si="12">(G25+J25+M25+P25+S25)/5</f>
        <v>0</v>
      </c>
      <c r="Y25" s="27" t="e">
        <f t="shared" ref="Y25:Y30" si="13">X25*100/D25</f>
        <v>#DIV/0!</v>
      </c>
    </row>
    <row r="26" spans="2:25" ht="15.75" x14ac:dyDescent="0.25">
      <c r="B26" s="17">
        <v>2</v>
      </c>
      <c r="C26" s="3" t="s">
        <v>17</v>
      </c>
      <c r="D26" s="43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17">
        <f t="shared" si="8"/>
        <v>0</v>
      </c>
      <c r="U26" s="27" t="e">
        <f t="shared" si="9"/>
        <v>#DIV/0!</v>
      </c>
      <c r="V26" s="31">
        <f t="shared" si="10"/>
        <v>0</v>
      </c>
      <c r="W26" s="27" t="e">
        <f t="shared" si="11"/>
        <v>#DIV/0!</v>
      </c>
      <c r="X26" s="31">
        <f t="shared" si="12"/>
        <v>0</v>
      </c>
      <c r="Y26" s="27" t="e">
        <f t="shared" si="13"/>
        <v>#DIV/0!</v>
      </c>
    </row>
    <row r="27" spans="2:25" ht="15.75" x14ac:dyDescent="0.25">
      <c r="B27" s="17">
        <v>3</v>
      </c>
      <c r="C27" s="3" t="s">
        <v>18</v>
      </c>
      <c r="D27" s="43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17">
        <f t="shared" si="8"/>
        <v>0</v>
      </c>
      <c r="U27" s="27" t="e">
        <f t="shared" si="9"/>
        <v>#DIV/0!</v>
      </c>
      <c r="V27" s="31">
        <f t="shared" si="10"/>
        <v>0</v>
      </c>
      <c r="W27" s="27" t="e">
        <f t="shared" si="11"/>
        <v>#DIV/0!</v>
      </c>
      <c r="X27" s="31">
        <f t="shared" si="12"/>
        <v>0</v>
      </c>
      <c r="Y27" s="27" t="e">
        <f t="shared" si="13"/>
        <v>#DIV/0!</v>
      </c>
    </row>
    <row r="28" spans="2:25" ht="15.75" x14ac:dyDescent="0.25">
      <c r="B28" s="17">
        <v>4</v>
      </c>
      <c r="C28" s="3" t="s">
        <v>19</v>
      </c>
      <c r="D28" s="43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17">
        <f t="shared" si="8"/>
        <v>0</v>
      </c>
      <c r="U28" s="27" t="e">
        <f t="shared" si="9"/>
        <v>#DIV/0!</v>
      </c>
      <c r="V28" s="31">
        <f t="shared" si="10"/>
        <v>0</v>
      </c>
      <c r="W28" s="27" t="e">
        <f t="shared" si="11"/>
        <v>#DIV/0!</v>
      </c>
      <c r="X28" s="31">
        <f t="shared" si="12"/>
        <v>0</v>
      </c>
      <c r="Y28" s="27" t="e">
        <f t="shared" si="13"/>
        <v>#DIV/0!</v>
      </c>
    </row>
    <row r="29" spans="2:25" ht="15.75" x14ac:dyDescent="0.25">
      <c r="B29" s="17">
        <v>5</v>
      </c>
      <c r="C29" s="3" t="s">
        <v>32</v>
      </c>
      <c r="D29" s="43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17">
        <f t="shared" si="8"/>
        <v>0</v>
      </c>
      <c r="U29" s="27" t="e">
        <f t="shared" si="9"/>
        <v>#DIV/0!</v>
      </c>
      <c r="V29" s="31">
        <f t="shared" si="10"/>
        <v>0</v>
      </c>
      <c r="W29" s="27" t="e">
        <f t="shared" si="11"/>
        <v>#DIV/0!</v>
      </c>
      <c r="X29" s="31">
        <f t="shared" si="12"/>
        <v>0</v>
      </c>
      <c r="Y29" s="27" t="e">
        <f t="shared" si="13"/>
        <v>#DIV/0!</v>
      </c>
    </row>
    <row r="30" spans="2:25" ht="15.75" x14ac:dyDescent="0.25">
      <c r="B30" s="90" t="s">
        <v>13</v>
      </c>
      <c r="C30" s="92"/>
      <c r="D30" s="12">
        <f t="shared" ref="D30" si="14">SUM(D24:D29)</f>
        <v>0</v>
      </c>
      <c r="E30" s="12">
        <f t="shared" ref="E30:S30" si="15">SUM(E25:E29)</f>
        <v>0</v>
      </c>
      <c r="F30" s="12">
        <f t="shared" si="15"/>
        <v>0</v>
      </c>
      <c r="G30" s="12">
        <f t="shared" si="15"/>
        <v>0</v>
      </c>
      <c r="H30" s="12">
        <f t="shared" si="15"/>
        <v>0</v>
      </c>
      <c r="I30" s="12">
        <f t="shared" si="15"/>
        <v>0</v>
      </c>
      <c r="J30" s="12">
        <f t="shared" si="15"/>
        <v>0</v>
      </c>
      <c r="K30" s="12">
        <f t="shared" si="15"/>
        <v>0</v>
      </c>
      <c r="L30" s="12">
        <f t="shared" si="15"/>
        <v>0</v>
      </c>
      <c r="M30" s="12">
        <f t="shared" si="15"/>
        <v>0</v>
      </c>
      <c r="N30" s="12">
        <f t="shared" si="15"/>
        <v>0</v>
      </c>
      <c r="O30" s="12">
        <f t="shared" si="15"/>
        <v>0</v>
      </c>
      <c r="P30" s="12">
        <f t="shared" si="15"/>
        <v>0</v>
      </c>
      <c r="Q30" s="12">
        <f t="shared" si="15"/>
        <v>0</v>
      </c>
      <c r="R30" s="12">
        <f t="shared" si="15"/>
        <v>0</v>
      </c>
      <c r="S30" s="12">
        <f t="shared" si="15"/>
        <v>0</v>
      </c>
      <c r="T30" s="33">
        <f>(E30+H30+K30+N30+Q30)/5</f>
        <v>0</v>
      </c>
      <c r="U30" s="34" t="e">
        <f t="shared" si="9"/>
        <v>#DIV/0!</v>
      </c>
      <c r="V30" s="35">
        <f t="shared" si="10"/>
        <v>0</v>
      </c>
      <c r="W30" s="34" t="e">
        <f t="shared" si="11"/>
        <v>#DIV/0!</v>
      </c>
      <c r="X30" s="35">
        <f t="shared" si="12"/>
        <v>0</v>
      </c>
      <c r="Y30" s="34" t="e">
        <f t="shared" si="13"/>
        <v>#DIV/0!</v>
      </c>
    </row>
    <row r="31" spans="2:25" ht="15.75" x14ac:dyDescent="0.25">
      <c r="B31" s="90" t="s">
        <v>14</v>
      </c>
      <c r="C31" s="92"/>
      <c r="D31" s="13" t="e">
        <f>D30*100/D30</f>
        <v>#DIV/0!</v>
      </c>
      <c r="E31" s="28" t="e">
        <f>E30*100/D30</f>
        <v>#DIV/0!</v>
      </c>
      <c r="F31" s="29" t="e">
        <f>F30*100/D30</f>
        <v>#DIV/0!</v>
      </c>
      <c r="G31" s="29" t="e">
        <f>G30*100/D30</f>
        <v>#DIV/0!</v>
      </c>
      <c r="H31" s="29" t="e">
        <f>H30*100/D30</f>
        <v>#DIV/0!</v>
      </c>
      <c r="I31" s="29" t="e">
        <f>I30*100/D30</f>
        <v>#DIV/0!</v>
      </c>
      <c r="J31" s="29" t="e">
        <f>J30*100/D30</f>
        <v>#DIV/0!</v>
      </c>
      <c r="K31" s="29" t="e">
        <f>K30*100/D30</f>
        <v>#DIV/0!</v>
      </c>
      <c r="L31" s="29" t="e">
        <f>L30*100/D30</f>
        <v>#DIV/0!</v>
      </c>
      <c r="M31" s="29" t="e">
        <f>M30*100/D30</f>
        <v>#DIV/0!</v>
      </c>
      <c r="N31" s="29" t="e">
        <f>N30*100/D30</f>
        <v>#DIV/0!</v>
      </c>
      <c r="O31" s="29" t="e">
        <f>O30*100/D30</f>
        <v>#DIV/0!</v>
      </c>
      <c r="P31" s="29" t="e">
        <f>P30*100/D30</f>
        <v>#DIV/0!</v>
      </c>
      <c r="Q31" s="29" t="e">
        <f>Q30*100/D30</f>
        <v>#DIV/0!</v>
      </c>
      <c r="R31" s="29" t="e">
        <f>R30*100/D30</f>
        <v>#DIV/0!</v>
      </c>
      <c r="S31" s="29" t="e">
        <f>S30*100/D30</f>
        <v>#DIV/0!</v>
      </c>
      <c r="T31" s="4"/>
      <c r="U31" s="4"/>
      <c r="V31" s="4"/>
      <c r="W31" s="4"/>
      <c r="X31" s="4"/>
      <c r="Y31" s="32"/>
    </row>
    <row r="35" spans="2:25" x14ac:dyDescent="0.25">
      <c r="X35" s="101" t="s">
        <v>24</v>
      </c>
      <c r="Y35" s="101"/>
    </row>
    <row r="36" spans="2:25" ht="15.75" x14ac:dyDescent="0.25">
      <c r="B36" s="1"/>
      <c r="C36" s="95" t="s">
        <v>1</v>
      </c>
      <c r="D36" s="95"/>
      <c r="E36" s="95"/>
      <c r="F36" s="95"/>
      <c r="G36" s="95"/>
      <c r="H36" s="1"/>
      <c r="I36" s="1"/>
      <c r="J36" s="1"/>
      <c r="K36" s="19" t="s">
        <v>39</v>
      </c>
      <c r="L36" s="19"/>
      <c r="M36" s="16" t="str">
        <f>'младшая группа'!Q2</f>
        <v>КГКП "Ясли - сад "Еркетай"</v>
      </c>
      <c r="N36" s="16"/>
      <c r="O36" s="16"/>
      <c r="P36" s="16"/>
      <c r="Q36" s="16"/>
      <c r="R36" s="16"/>
      <c r="S36" s="16"/>
      <c r="T36" s="16"/>
      <c r="U36" s="16"/>
      <c r="V36" s="16"/>
      <c r="W36" s="1"/>
      <c r="X36" s="1"/>
      <c r="Y36" s="1"/>
    </row>
    <row r="37" spans="2:25" ht="15.75" x14ac:dyDescent="0.25">
      <c r="C37" s="16" t="s">
        <v>38</v>
      </c>
      <c r="D37" s="16" t="str">
        <f>'группа раннего возраста'!D23</f>
        <v>Грязнова Л.М.</v>
      </c>
      <c r="E37" s="16"/>
      <c r="F37" s="16"/>
      <c r="G37" s="16"/>
      <c r="H37" s="16"/>
      <c r="I37" s="19"/>
      <c r="J37" s="16"/>
      <c r="K37" s="19" t="s">
        <v>40</v>
      </c>
      <c r="L37" s="19"/>
      <c r="M37" s="16" t="str">
        <f>'младшая группа'!Q3</f>
        <v xml:space="preserve">Абайский район </v>
      </c>
      <c r="N37" s="16"/>
      <c r="O37" s="16"/>
      <c r="P37" s="16"/>
      <c r="Q37" s="16"/>
      <c r="R37" s="16"/>
      <c r="S37" s="16"/>
      <c r="T37" s="16"/>
      <c r="U37" s="16"/>
      <c r="V37" s="16"/>
      <c r="W37" s="1"/>
      <c r="X37" s="1"/>
      <c r="Y37" s="1"/>
    </row>
    <row r="38" spans="2:25" ht="15.75" x14ac:dyDescent="0.25">
      <c r="B38" s="1"/>
      <c r="C38" s="1"/>
      <c r="D38" s="1"/>
      <c r="E38" s="1"/>
      <c r="F38" s="1"/>
      <c r="G38" s="1"/>
      <c r="H38" s="1"/>
      <c r="I38" s="1"/>
      <c r="J38" s="1"/>
      <c r="K38" s="19" t="s">
        <v>41</v>
      </c>
      <c r="L38" s="19"/>
      <c r="M38" s="16" t="str">
        <f>'группа раннего возраста'!Q24</f>
        <v xml:space="preserve">русский , казхский </v>
      </c>
      <c r="N38" s="16"/>
      <c r="O38" s="16"/>
      <c r="P38" s="16"/>
      <c r="Q38" s="16"/>
      <c r="R38" s="16"/>
      <c r="S38" s="16"/>
      <c r="T38" s="16"/>
      <c r="U38" s="16"/>
      <c r="V38" s="16"/>
      <c r="W38" s="1"/>
      <c r="X38" s="1"/>
      <c r="Y38" s="1"/>
    </row>
    <row r="39" spans="2:25" ht="15.7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50.25" customHeight="1" x14ac:dyDescent="0.25">
      <c r="B40" s="93" t="s">
        <v>0</v>
      </c>
      <c r="C40" s="94" t="s">
        <v>15</v>
      </c>
      <c r="D40" s="94" t="s">
        <v>12</v>
      </c>
      <c r="E40" s="93" t="s">
        <v>4</v>
      </c>
      <c r="F40" s="93"/>
      <c r="G40" s="93"/>
      <c r="H40" s="94" t="s">
        <v>9</v>
      </c>
      <c r="I40" s="94"/>
      <c r="J40" s="94"/>
      <c r="K40" s="94" t="s">
        <v>10</v>
      </c>
      <c r="L40" s="94"/>
      <c r="M40" s="94"/>
      <c r="N40" s="94" t="s">
        <v>11</v>
      </c>
      <c r="O40" s="94"/>
      <c r="P40" s="94"/>
      <c r="Q40" s="94" t="s">
        <v>8</v>
      </c>
      <c r="R40" s="94"/>
      <c r="S40" s="94"/>
      <c r="T40" s="106" t="s">
        <v>31</v>
      </c>
      <c r="U40" s="107"/>
      <c r="V40" s="107"/>
      <c r="W40" s="107"/>
      <c r="X40" s="107"/>
      <c r="Y40" s="108"/>
    </row>
    <row r="41" spans="2:25" ht="63" x14ac:dyDescent="0.25">
      <c r="B41" s="93"/>
      <c r="C41" s="94"/>
      <c r="D41" s="94"/>
      <c r="E41" s="15" t="s">
        <v>5</v>
      </c>
      <c r="F41" s="15" t="s">
        <v>6</v>
      </c>
      <c r="G41" s="15" t="s">
        <v>7</v>
      </c>
      <c r="H41" s="15" t="s">
        <v>5</v>
      </c>
      <c r="I41" s="15" t="s">
        <v>6</v>
      </c>
      <c r="J41" s="15" t="s">
        <v>7</v>
      </c>
      <c r="K41" s="15" t="s">
        <v>5</v>
      </c>
      <c r="L41" s="15" t="s">
        <v>6</v>
      </c>
      <c r="M41" s="15" t="s">
        <v>7</v>
      </c>
      <c r="N41" s="15" t="s">
        <v>5</v>
      </c>
      <c r="O41" s="15" t="s">
        <v>6</v>
      </c>
      <c r="P41" s="15" t="s">
        <v>7</v>
      </c>
      <c r="Q41" s="15" t="s">
        <v>5</v>
      </c>
      <c r="R41" s="15" t="s">
        <v>6</v>
      </c>
      <c r="S41" s="15" t="s">
        <v>7</v>
      </c>
      <c r="T41" s="15" t="s">
        <v>5</v>
      </c>
      <c r="U41" s="15" t="s">
        <v>14</v>
      </c>
      <c r="V41" s="15" t="s">
        <v>6</v>
      </c>
      <c r="W41" s="15" t="s">
        <v>14</v>
      </c>
      <c r="X41" s="15" t="s">
        <v>7</v>
      </c>
      <c r="Y41" s="15" t="s">
        <v>14</v>
      </c>
    </row>
    <row r="42" spans="2:25" ht="15.75" x14ac:dyDescent="0.25">
      <c r="B42" s="17">
        <v>1</v>
      </c>
      <c r="C42" s="5" t="s">
        <v>16</v>
      </c>
      <c r="D42" s="43" t="b">
        <f>D8='группа раннего возраста'!E36</f>
        <v>1</v>
      </c>
      <c r="E42" s="42">
        <f>'группа раннего возраста'!F36</f>
        <v>0</v>
      </c>
      <c r="F42" s="42">
        <f>'группа раннего возраста'!G36</f>
        <v>0</v>
      </c>
      <c r="G42" s="42">
        <f>'группа раннего возраста'!H36</f>
        <v>0</v>
      </c>
      <c r="H42" s="42">
        <f>('группа раннего возраста'!I36+'группа раннего возраста'!L36)/2</f>
        <v>0</v>
      </c>
      <c r="I42" s="42">
        <f>('группа раннего возраста'!J36+'группа раннего возраста'!M36)/2</f>
        <v>0</v>
      </c>
      <c r="J42" s="42">
        <f>('группа раннего возраста'!K36+'группа раннего возраста'!N36)/2</f>
        <v>0</v>
      </c>
      <c r="K42" s="42">
        <f>'группа раннего возраста'!O36</f>
        <v>0</v>
      </c>
      <c r="L42" s="42">
        <f>'группа раннего возраста'!P36</f>
        <v>0</v>
      </c>
      <c r="M42" s="42">
        <f>'группа раннего возраста'!Q36</f>
        <v>0</v>
      </c>
      <c r="N42" s="42">
        <f>('группа раннего возраста'!R36+'группа раннего возраста'!U36)/2</f>
        <v>0</v>
      </c>
      <c r="O42" s="42">
        <f>('группа раннего возраста'!S36+'группа раннего возраста'!V36)/2</f>
        <v>0</v>
      </c>
      <c r="P42" s="42">
        <f>('группа раннего возраста'!T36+'группа раннего возраста'!W36)/2</f>
        <v>0</v>
      </c>
      <c r="Q42" s="42">
        <f>'группа раннего возраста'!X36</f>
        <v>0</v>
      </c>
      <c r="R42" s="42">
        <f>'группа раннего возраста'!Y36</f>
        <v>0</v>
      </c>
      <c r="S42" s="42">
        <f>'группа раннего возраста'!Z36</f>
        <v>0</v>
      </c>
      <c r="T42" s="17">
        <f t="shared" ref="T42:T46" si="16">(E42+H42+K42+N42+Q42)/5</f>
        <v>0</v>
      </c>
      <c r="U42" s="27">
        <f t="shared" ref="U42:U47" si="17">T42*100/D42</f>
        <v>0</v>
      </c>
      <c r="V42" s="31">
        <f t="shared" ref="V42:V47" si="18">(F42+I42+L42+O42+R42)/5</f>
        <v>0</v>
      </c>
      <c r="W42" s="27">
        <f t="shared" ref="W42:W47" si="19">V42*100/D42</f>
        <v>0</v>
      </c>
      <c r="X42" s="31">
        <f t="shared" ref="X42:X47" si="20">(G42+J42+M42+P42+S42)/5</f>
        <v>0</v>
      </c>
      <c r="Y42" s="27">
        <f t="shared" ref="Y42:Y47" si="21">X42*100/D42</f>
        <v>0</v>
      </c>
    </row>
    <row r="43" spans="2:25" ht="15.75" x14ac:dyDescent="0.25">
      <c r="B43" s="17">
        <v>2</v>
      </c>
      <c r="C43" s="3" t="s">
        <v>17</v>
      </c>
      <c r="D43" s="43"/>
      <c r="E43" s="42"/>
      <c r="F43" s="42"/>
      <c r="G43" s="42"/>
      <c r="H43" s="42">
        <f>('младшая группа'!I56+'младшая группа'!L56)/2</f>
        <v>0</v>
      </c>
      <c r="I43" s="42">
        <f>('младшая группа'!J56+'младшая группа'!M56)/2</f>
        <v>0</v>
      </c>
      <c r="J43" s="42">
        <f>('младшая группа'!K56+'младшая группа'!N56)/2</f>
        <v>0</v>
      </c>
      <c r="K43" s="42">
        <f>'младшая группа'!O56</f>
        <v>0</v>
      </c>
      <c r="L43" s="42">
        <f>'младшая группа'!P56</f>
        <v>0</v>
      </c>
      <c r="M43" s="42">
        <f>'младшая группа'!Q56</f>
        <v>0</v>
      </c>
      <c r="N43" s="42">
        <f>('младшая группа'!R56+'младшая группа'!U56+'младшая группа'!X56+'младшая группа'!AA56+'младшая группа'!AD56)/5</f>
        <v>0</v>
      </c>
      <c r="O43" s="42">
        <f>('младшая группа'!S56+'младшая группа'!V56+'младшая группа'!Y56+'младшая группа'!AB56+'младшая группа'!AE56)/5</f>
        <v>0</v>
      </c>
      <c r="P43" s="42">
        <f>('младшая группа'!T56+'младшая группа'!W56+'младшая группа'!Z56+'младшая группа'!AC56+'младшая группа'!AF56)/5</f>
        <v>0</v>
      </c>
      <c r="Q43" s="42">
        <f>'младшая группа'!AG56</f>
        <v>0</v>
      </c>
      <c r="R43" s="42">
        <f>'младшая группа'!AH56</f>
        <v>0</v>
      </c>
      <c r="S43" s="42">
        <f>'младшая группа'!AI56</f>
        <v>0</v>
      </c>
      <c r="T43" s="17">
        <f t="shared" si="16"/>
        <v>0</v>
      </c>
      <c r="U43" s="27" t="e">
        <f t="shared" si="17"/>
        <v>#DIV/0!</v>
      </c>
      <c r="V43" s="31">
        <f t="shared" si="18"/>
        <v>0</v>
      </c>
      <c r="W43" s="27" t="e">
        <f t="shared" si="19"/>
        <v>#DIV/0!</v>
      </c>
      <c r="X43" s="31">
        <f t="shared" si="20"/>
        <v>0</v>
      </c>
      <c r="Y43" s="27" t="e">
        <f t="shared" si="21"/>
        <v>#DIV/0!</v>
      </c>
    </row>
    <row r="44" spans="2:25" ht="15.75" x14ac:dyDescent="0.25">
      <c r="B44" s="17">
        <v>3</v>
      </c>
      <c r="C44" s="3" t="s">
        <v>18</v>
      </c>
      <c r="D44" s="43">
        <f>'средняя группа'!E56</f>
        <v>0</v>
      </c>
      <c r="E44" s="42">
        <f>'средняя группа'!F56</f>
        <v>0</v>
      </c>
      <c r="F44" s="42">
        <f>'средняя группа'!G56</f>
        <v>0</v>
      </c>
      <c r="G44" s="42">
        <f>'средняя группа'!H56</f>
        <v>0</v>
      </c>
      <c r="H44" s="42">
        <f>('средняя группа'!I56+'средняя группа'!L56+'средняя группа'!O56)/3</f>
        <v>0</v>
      </c>
      <c r="I44" s="42">
        <f>('средняя группа'!J56+'средняя группа'!M56+'средняя группа'!P56)/3</f>
        <v>0</v>
      </c>
      <c r="J44" s="42">
        <f>('средняя группа'!K56+'средняя группа'!N56+'средняя группа'!Q56)/3</f>
        <v>0</v>
      </c>
      <c r="K44" s="42">
        <f>'средняя группа'!R56</f>
        <v>0</v>
      </c>
      <c r="L44" s="42">
        <f>'средняя группа'!S56</f>
        <v>0</v>
      </c>
      <c r="M44" s="42">
        <f>'средняя группа'!T56</f>
        <v>0</v>
      </c>
      <c r="N44" s="42">
        <f>('средняя группа'!U56+'средняя группа'!X56+'средняя группа'!AA56+'средняя группа'!AD56+'средняя группа'!AG56)/5</f>
        <v>0</v>
      </c>
      <c r="O44" s="42">
        <f>('средняя группа'!V56+'средняя группа'!Y56+'средняя группа'!AB56+'средняя группа'!AE56+'средняя группа'!AH56)/5</f>
        <v>0</v>
      </c>
      <c r="P44" s="42">
        <f>('средняя группа'!W56+'средняя группа'!Z56+'средняя группа'!AC56+'средняя группа'!AF56+'средняя группа'!AI56)/5</f>
        <v>0</v>
      </c>
      <c r="Q44" s="42">
        <f>'средняя группа'!AJ56</f>
        <v>0</v>
      </c>
      <c r="R44" s="42">
        <f>'средняя группа'!AK56</f>
        <v>0</v>
      </c>
      <c r="S44" s="42">
        <f>'средняя группа'!AL56</f>
        <v>0</v>
      </c>
      <c r="T44" s="17">
        <f t="shared" si="16"/>
        <v>0</v>
      </c>
      <c r="U44" s="27" t="e">
        <f t="shared" si="17"/>
        <v>#DIV/0!</v>
      </c>
      <c r="V44" s="31">
        <f t="shared" si="18"/>
        <v>0</v>
      </c>
      <c r="W44" s="27" t="e">
        <f t="shared" si="19"/>
        <v>#DIV/0!</v>
      </c>
      <c r="X44" s="31">
        <f t="shared" si="20"/>
        <v>0</v>
      </c>
      <c r="Y44" s="27" t="e">
        <f t="shared" si="21"/>
        <v>#DIV/0!</v>
      </c>
    </row>
    <row r="45" spans="2:25" ht="15.75" x14ac:dyDescent="0.25">
      <c r="B45" s="17">
        <v>4</v>
      </c>
      <c r="C45" s="3" t="s">
        <v>19</v>
      </c>
      <c r="D45" s="43">
        <f>'старшая группа'!E56</f>
        <v>0</v>
      </c>
      <c r="E45" s="42">
        <f>'старшая группа'!F56</f>
        <v>0</v>
      </c>
      <c r="F45" s="42">
        <f>'старшая группа'!G56</f>
        <v>0</v>
      </c>
      <c r="G45" s="42">
        <f>'старшая группа'!H56</f>
        <v>0</v>
      </c>
      <c r="H45" s="42">
        <f>('старшая группа'!I56+'старшая группа'!L56+'старшая группа'!O56)/3</f>
        <v>0</v>
      </c>
      <c r="I45" s="42">
        <f>('старшая группа'!J56+'старшая группа'!M56+'старшая группа'!P56)/3</f>
        <v>0</v>
      </c>
      <c r="J45" s="42">
        <f>('старшая группа'!K56+'старшая группа'!N56+'старшая группа'!Q56)/3</f>
        <v>0</v>
      </c>
      <c r="K45" s="42">
        <f>'старшая группа'!R56</f>
        <v>0</v>
      </c>
      <c r="L45" s="42">
        <f>'старшая группа'!S56</f>
        <v>0</v>
      </c>
      <c r="M45" s="42">
        <f>'старшая группа'!T56</f>
        <v>0</v>
      </c>
      <c r="N45" s="42">
        <f>('старшая группа'!U56+'старшая группа'!X56+'старшая группа'!AA56+'старшая группа'!AD56+'старшая группа'!AG56)/5</f>
        <v>0</v>
      </c>
      <c r="O45" s="42">
        <f>('старшая группа'!V56+'старшая группа'!Y56+'старшая группа'!AB56+'старшая группа'!AE56+'старшая группа'!AH56)/5</f>
        <v>0</v>
      </c>
      <c r="P45" s="42">
        <f>('старшая группа'!W56+'старшая группа'!Z56+'старшая группа'!AC56+'старшая группа'!AF56+'старшая группа'!AI56)/5</f>
        <v>0</v>
      </c>
      <c r="Q45" s="42">
        <f>'старшая группа'!AJ56</f>
        <v>0</v>
      </c>
      <c r="R45" s="42">
        <f>'старшая группа'!AK56</f>
        <v>0</v>
      </c>
      <c r="S45" s="42">
        <f>'старшая группа'!AL56</f>
        <v>0</v>
      </c>
      <c r="T45" s="17">
        <f t="shared" si="16"/>
        <v>0</v>
      </c>
      <c r="U45" s="27" t="e">
        <f t="shared" si="17"/>
        <v>#DIV/0!</v>
      </c>
      <c r="V45" s="31">
        <f t="shared" si="18"/>
        <v>0</v>
      </c>
      <c r="W45" s="27" t="e">
        <f t="shared" si="19"/>
        <v>#DIV/0!</v>
      </c>
      <c r="X45" s="31">
        <f t="shared" si="20"/>
        <v>0</v>
      </c>
      <c r="Y45" s="27" t="e">
        <f t="shared" si="21"/>
        <v>#DIV/0!</v>
      </c>
    </row>
    <row r="46" spans="2:25" ht="15.75" x14ac:dyDescent="0.25">
      <c r="B46" s="17">
        <v>5</v>
      </c>
      <c r="C46" s="3" t="s">
        <v>32</v>
      </c>
      <c r="D46" s="43">
        <f>'предшкольная группа'!E56</f>
        <v>0</v>
      </c>
      <c r="E46" s="42">
        <f>'предшкольная группа'!F56</f>
        <v>0</v>
      </c>
      <c r="F46" s="42">
        <f>'предшкольная группа'!G56</f>
        <v>0</v>
      </c>
      <c r="G46" s="42">
        <f>'предшкольная группа'!H56</f>
        <v>0</v>
      </c>
      <c r="H46" s="42">
        <f>('предшкольная группа'!I56+'предшкольная группа'!L56+'предшкольная группа'!O56+'предшкольная группа'!R56)/4</f>
        <v>0</v>
      </c>
      <c r="I46" s="42">
        <f>('предшкольная группа'!J56+'предшкольная группа'!M56+'предшкольная группа'!P56+'предшкольная группа'!S56)/4</f>
        <v>0</v>
      </c>
      <c r="J46" s="42">
        <f>('предшкольная группа'!K56+'предшкольная группа'!N56+'предшкольная группа'!Q56+'предшкольная группа'!T56)/4</f>
        <v>0</v>
      </c>
      <c r="K46" s="42">
        <f>'предшкольная группа'!U56</f>
        <v>0</v>
      </c>
      <c r="L46" s="42">
        <f>'предшкольная группа'!V56</f>
        <v>0</v>
      </c>
      <c r="M46" s="42">
        <f>'предшкольная группа'!W56</f>
        <v>0</v>
      </c>
      <c r="N46" s="42">
        <f>('предшкольная группа'!X56+'предшкольная группа'!AA56+'предшкольная группа'!AD56+'предшкольная группа'!AG56+'предшкольная группа'!AJ56)/5</f>
        <v>0</v>
      </c>
      <c r="O46" s="42">
        <f>('предшкольная группа'!Y56+'предшкольная группа'!AB56+'предшкольная группа'!AE56+'предшкольная группа'!AH56+'предшкольная группа'!AK56)/5</f>
        <v>0</v>
      </c>
      <c r="P46" s="42">
        <f>('предшкольная группа'!Z56+'предшкольная группа'!AC56+'предшкольная группа'!AF56+'предшкольная группа'!AI56+'предшкольная группа'!AL56)/5</f>
        <v>0</v>
      </c>
      <c r="Q46" s="42">
        <f>'предшкольная группа'!AM56</f>
        <v>0</v>
      </c>
      <c r="R46" s="42">
        <f>'предшкольная группа'!AN56</f>
        <v>0</v>
      </c>
      <c r="S46" s="42">
        <f>'предшкольная группа'!AO56</f>
        <v>0</v>
      </c>
      <c r="T46" s="17">
        <f t="shared" si="16"/>
        <v>0</v>
      </c>
      <c r="U46" s="27" t="e">
        <f t="shared" si="17"/>
        <v>#DIV/0!</v>
      </c>
      <c r="V46" s="31">
        <f t="shared" si="18"/>
        <v>0</v>
      </c>
      <c r="W46" s="27" t="e">
        <f t="shared" si="19"/>
        <v>#DIV/0!</v>
      </c>
      <c r="X46" s="31">
        <f t="shared" si="20"/>
        <v>0</v>
      </c>
      <c r="Y46" s="27" t="e">
        <f t="shared" si="21"/>
        <v>#DIV/0!</v>
      </c>
    </row>
    <row r="47" spans="2:25" ht="15.75" x14ac:dyDescent="0.25">
      <c r="B47" s="90" t="s">
        <v>13</v>
      </c>
      <c r="C47" s="92"/>
      <c r="D47" s="12">
        <f t="shared" ref="D47" si="22">SUM(D41:D46)</f>
        <v>0</v>
      </c>
      <c r="E47" s="12">
        <f t="shared" ref="E47:S47" si="23">SUM(E42:E46)</f>
        <v>0</v>
      </c>
      <c r="F47" s="12">
        <f t="shared" si="23"/>
        <v>0</v>
      </c>
      <c r="G47" s="12">
        <f t="shared" si="23"/>
        <v>0</v>
      </c>
      <c r="H47" s="12">
        <f t="shared" si="23"/>
        <v>0</v>
      </c>
      <c r="I47" s="12">
        <f t="shared" si="23"/>
        <v>0</v>
      </c>
      <c r="J47" s="12">
        <f t="shared" si="23"/>
        <v>0</v>
      </c>
      <c r="K47" s="12">
        <f t="shared" si="23"/>
        <v>0</v>
      </c>
      <c r="L47" s="12">
        <f t="shared" si="23"/>
        <v>0</v>
      </c>
      <c r="M47" s="12">
        <f t="shared" si="23"/>
        <v>0</v>
      </c>
      <c r="N47" s="12">
        <f t="shared" si="23"/>
        <v>0</v>
      </c>
      <c r="O47" s="12">
        <f t="shared" si="23"/>
        <v>0</v>
      </c>
      <c r="P47" s="12">
        <f t="shared" si="23"/>
        <v>0</v>
      </c>
      <c r="Q47" s="12">
        <f t="shared" si="23"/>
        <v>0</v>
      </c>
      <c r="R47" s="12">
        <f t="shared" si="23"/>
        <v>0</v>
      </c>
      <c r="S47" s="12">
        <f t="shared" si="23"/>
        <v>0</v>
      </c>
      <c r="T47" s="33">
        <f>(E47+H47+K47+N47+Q47)/5</f>
        <v>0</v>
      </c>
      <c r="U47" s="34" t="e">
        <f t="shared" si="17"/>
        <v>#DIV/0!</v>
      </c>
      <c r="V47" s="35">
        <f t="shared" si="18"/>
        <v>0</v>
      </c>
      <c r="W47" s="34" t="e">
        <f t="shared" si="19"/>
        <v>#DIV/0!</v>
      </c>
      <c r="X47" s="35">
        <f t="shared" si="20"/>
        <v>0</v>
      </c>
      <c r="Y47" s="34" t="e">
        <f t="shared" si="21"/>
        <v>#DIV/0!</v>
      </c>
    </row>
    <row r="48" spans="2:25" ht="15.75" x14ac:dyDescent="0.25">
      <c r="B48" s="90" t="s">
        <v>14</v>
      </c>
      <c r="C48" s="92"/>
      <c r="D48" s="13" t="e">
        <f>D47*100/D47</f>
        <v>#DIV/0!</v>
      </c>
      <c r="E48" s="28" t="e">
        <f>E47*100/D47</f>
        <v>#DIV/0!</v>
      </c>
      <c r="F48" s="29" t="e">
        <f>F47*100/D47</f>
        <v>#DIV/0!</v>
      </c>
      <c r="G48" s="29" t="e">
        <f>G47*100/D47</f>
        <v>#DIV/0!</v>
      </c>
      <c r="H48" s="29" t="e">
        <f>H47*100/D47</f>
        <v>#DIV/0!</v>
      </c>
      <c r="I48" s="29" t="e">
        <f>I47*100/D47</f>
        <v>#DIV/0!</v>
      </c>
      <c r="J48" s="29" t="e">
        <f>J47*100/D47</f>
        <v>#DIV/0!</v>
      </c>
      <c r="K48" s="29" t="e">
        <f>K47*100/D47</f>
        <v>#DIV/0!</v>
      </c>
      <c r="L48" s="29" t="e">
        <f>L47*100/D47</f>
        <v>#DIV/0!</v>
      </c>
      <c r="M48" s="29" t="e">
        <f>M47*100/D47</f>
        <v>#DIV/0!</v>
      </c>
      <c r="N48" s="29" t="e">
        <f>N47*100/D47</f>
        <v>#DIV/0!</v>
      </c>
      <c r="O48" s="29" t="e">
        <f>O47*100/D47</f>
        <v>#DIV/0!</v>
      </c>
      <c r="P48" s="29" t="e">
        <f>P47*100/D47</f>
        <v>#DIV/0!</v>
      </c>
      <c r="Q48" s="29" t="e">
        <f>Q47*100/D47</f>
        <v>#DIV/0!</v>
      </c>
      <c r="R48" s="29" t="e">
        <f>R47*100/D47</f>
        <v>#DIV/0!</v>
      </c>
      <c r="S48" s="29" t="e">
        <f>S47*100/D47</f>
        <v>#DIV/0!</v>
      </c>
      <c r="T48" s="17"/>
      <c r="U48" s="17"/>
      <c r="V48" s="17"/>
      <c r="W48" s="17"/>
      <c r="X48" s="17"/>
      <c r="Y48" s="3"/>
    </row>
  </sheetData>
  <sheetProtection sheet="1" objects="1" scenarios="1" selectLockedCells="1"/>
  <mergeCells count="39">
    <mergeCell ref="T40:Y40"/>
    <mergeCell ref="B47:C47"/>
    <mergeCell ref="B48:C48"/>
    <mergeCell ref="B40:B41"/>
    <mergeCell ref="C40:C41"/>
    <mergeCell ref="D40:D41"/>
    <mergeCell ref="E40:G40"/>
    <mergeCell ref="H40:J40"/>
    <mergeCell ref="K40:M40"/>
    <mergeCell ref="N40:P40"/>
    <mergeCell ref="Q40:S40"/>
    <mergeCell ref="T23:Y23"/>
    <mergeCell ref="B30:C30"/>
    <mergeCell ref="B31:C31"/>
    <mergeCell ref="X35:Y35"/>
    <mergeCell ref="C36:G36"/>
    <mergeCell ref="B23:B24"/>
    <mergeCell ref="C23:C24"/>
    <mergeCell ref="D23:D24"/>
    <mergeCell ref="E23:G23"/>
    <mergeCell ref="H23:J23"/>
    <mergeCell ref="K23:M23"/>
    <mergeCell ref="N23:P23"/>
    <mergeCell ref="Q23:S23"/>
    <mergeCell ref="B13:C13"/>
    <mergeCell ref="B14:C14"/>
    <mergeCell ref="X18:Y18"/>
    <mergeCell ref="C19:G19"/>
    <mergeCell ref="B6:B7"/>
    <mergeCell ref="T6:Y6"/>
    <mergeCell ref="X1:Y1"/>
    <mergeCell ref="N6:P6"/>
    <mergeCell ref="Q6:S6"/>
    <mergeCell ref="C2:G2"/>
    <mergeCell ref="C6:C7"/>
    <mergeCell ref="D6:D7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fitToWidth="10" fitToHeight="1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D63"/>
  <sheetViews>
    <sheetView zoomScale="70" zoomScaleNormal="70" workbookViewId="0">
      <selection activeCell="H37" sqref="H37"/>
    </sheetView>
  </sheetViews>
  <sheetFormatPr defaultRowHeight="15" x14ac:dyDescent="0.25"/>
  <cols>
    <col min="3" max="3" width="41.28515625" customWidth="1"/>
    <col min="4" max="25" width="10.7109375" customWidth="1"/>
  </cols>
  <sheetData>
    <row r="5" spans="2:30" ht="86.25" customHeight="1" x14ac:dyDescent="0.25">
      <c r="B5" s="110" t="s">
        <v>42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</row>
    <row r="6" spans="2:30" ht="18.75" x14ac:dyDescent="0.3">
      <c r="B6" s="51" t="s">
        <v>43</v>
      </c>
      <c r="D6" s="52">
        <f>'СВОД методиста ДО'!D13</f>
        <v>138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0" ht="18.75" x14ac:dyDescent="0.3">
      <c r="B7" s="53" t="s">
        <v>5</v>
      </c>
      <c r="D7" s="52">
        <f>'СВОД методиста ДО'!T13</f>
        <v>48.6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0" ht="18.75" x14ac:dyDescent="0.3">
      <c r="B8" s="53" t="s">
        <v>6</v>
      </c>
      <c r="D8" s="52">
        <f>'СВОД методиста ДО'!V13</f>
        <v>63.6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0" ht="18.75" x14ac:dyDescent="0.3">
      <c r="B9" s="53" t="s">
        <v>7</v>
      </c>
      <c r="D9" s="52">
        <f>'СВОД методиста ДО'!X13</f>
        <v>26.4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30" ht="18.75" x14ac:dyDescent="0.3">
      <c r="B10" s="53"/>
      <c r="C10" s="5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30" ht="18.75" x14ac:dyDescent="0.25">
      <c r="B11" s="109" t="s">
        <v>44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</row>
    <row r="12" spans="2:30" ht="63.75" customHeight="1" x14ac:dyDescent="0.3">
      <c r="B12" s="54" t="s">
        <v>45</v>
      </c>
      <c r="C12" s="53"/>
      <c r="E12" s="55">
        <v>0</v>
      </c>
      <c r="F12" s="110" t="s">
        <v>67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2:30" ht="18.75" x14ac:dyDescent="0.3">
      <c r="B13" s="51" t="s">
        <v>46</v>
      </c>
      <c r="C13" s="53"/>
      <c r="D13" s="53"/>
      <c r="E13" s="52">
        <f>'СВОД методиста ДО'!D9</f>
        <v>20</v>
      </c>
      <c r="F13" s="53"/>
      <c r="G13" s="53"/>
      <c r="H13" s="53"/>
      <c r="I13" s="53"/>
      <c r="J13" s="53"/>
      <c r="K13" s="53"/>
      <c r="L13" s="1"/>
      <c r="M13" s="1"/>
      <c r="N13" s="1"/>
      <c r="O13" s="1"/>
      <c r="P13" s="1"/>
    </row>
    <row r="14" spans="2:30" ht="18.75" x14ac:dyDescent="0.3">
      <c r="B14" s="53" t="s">
        <v>5</v>
      </c>
      <c r="C14" s="53"/>
      <c r="D14" s="52">
        <f>'СВОД методиста ДО'!T9</f>
        <v>2.4</v>
      </c>
      <c r="E14" s="52"/>
      <c r="F14" s="53"/>
      <c r="G14" s="53"/>
      <c r="H14" s="53"/>
      <c r="I14" s="53"/>
      <c r="J14" s="53"/>
      <c r="K14" s="53"/>
      <c r="L14" s="1"/>
      <c r="M14" s="1"/>
      <c r="N14" s="1"/>
      <c r="O14" s="1"/>
      <c r="P14" s="1"/>
    </row>
    <row r="15" spans="2:30" ht="18.75" x14ac:dyDescent="0.3">
      <c r="B15" s="53" t="s">
        <v>6</v>
      </c>
      <c r="C15" s="53"/>
      <c r="D15" s="52">
        <f>'СВОД методиста ДО'!V9</f>
        <v>10</v>
      </c>
      <c r="E15" s="52"/>
      <c r="F15" s="53"/>
      <c r="G15" s="53"/>
      <c r="H15" s="53"/>
      <c r="I15" s="53"/>
      <c r="J15" s="53"/>
      <c r="K15" s="53"/>
      <c r="L15" s="1"/>
      <c r="M15" s="1"/>
      <c r="N15" s="1"/>
      <c r="O15" s="1"/>
      <c r="P15" s="1"/>
    </row>
    <row r="16" spans="2:30" ht="18.75" x14ac:dyDescent="0.3">
      <c r="B16" s="53" t="s">
        <v>7</v>
      </c>
      <c r="C16" s="53"/>
      <c r="D16" s="52">
        <f>'СВОД методиста ДО'!X9</f>
        <v>8</v>
      </c>
      <c r="E16" s="52"/>
      <c r="F16" s="53"/>
      <c r="G16" s="53"/>
      <c r="H16" s="53"/>
      <c r="I16" s="53"/>
      <c r="J16" s="53"/>
      <c r="K16" s="53"/>
      <c r="L16" s="1"/>
      <c r="M16" s="1"/>
      <c r="N16" s="1"/>
      <c r="O16" s="1"/>
      <c r="P16" s="1"/>
    </row>
    <row r="17" spans="2:25" ht="18.75" x14ac:dyDescent="0.3">
      <c r="B17" s="51" t="s">
        <v>47</v>
      </c>
      <c r="C17" s="53"/>
      <c r="D17" s="53"/>
      <c r="E17" s="52">
        <f>'СВОД методиста ДО'!D10</f>
        <v>25</v>
      </c>
      <c r="F17" s="53"/>
      <c r="G17" s="53"/>
      <c r="H17" s="53"/>
      <c r="I17" s="53"/>
      <c r="J17" s="53"/>
      <c r="K17" s="53"/>
      <c r="L17" s="1"/>
      <c r="M17" s="1"/>
      <c r="N17" s="1"/>
      <c r="O17" s="1"/>
      <c r="P17" s="1"/>
    </row>
    <row r="18" spans="2:25" ht="18.75" x14ac:dyDescent="0.3">
      <c r="B18" s="53" t="s">
        <v>5</v>
      </c>
      <c r="C18" s="53"/>
      <c r="D18" s="52">
        <f>'СВОД методиста ДО'!T10</f>
        <v>7.8</v>
      </c>
      <c r="E18" s="52"/>
      <c r="F18" s="53"/>
      <c r="G18" s="53"/>
      <c r="H18" s="53"/>
      <c r="I18" s="53"/>
      <c r="J18" s="53"/>
      <c r="K18" s="53"/>
      <c r="L18" s="1"/>
      <c r="M18" s="1"/>
      <c r="N18" s="1"/>
      <c r="O18" s="1"/>
      <c r="P18" s="1"/>
    </row>
    <row r="19" spans="2:25" ht="18.75" x14ac:dyDescent="0.3">
      <c r="B19" s="53" t="s">
        <v>6</v>
      </c>
      <c r="C19" s="53"/>
      <c r="D19" s="52">
        <f>'СВОД методиста ДО'!V10</f>
        <v>12.2</v>
      </c>
      <c r="E19" s="52"/>
      <c r="F19" s="53"/>
      <c r="G19" s="53"/>
      <c r="H19" s="53"/>
      <c r="I19" s="53"/>
      <c r="J19" s="53"/>
      <c r="K19" s="53"/>
      <c r="L19" s="1"/>
      <c r="M19" s="1"/>
      <c r="N19" s="1"/>
      <c r="O19" s="1"/>
      <c r="P19" s="1"/>
    </row>
    <row r="20" spans="2:25" ht="18.75" x14ac:dyDescent="0.3">
      <c r="B20" s="53" t="s">
        <v>7</v>
      </c>
      <c r="C20" s="53"/>
      <c r="D20" s="52">
        <f>'СВОД методиста ДО'!X10</f>
        <v>5</v>
      </c>
      <c r="E20" s="52"/>
      <c r="F20" s="53"/>
      <c r="G20" s="53"/>
      <c r="H20" s="53"/>
      <c r="I20" s="53"/>
      <c r="J20" s="53"/>
      <c r="K20" s="53"/>
      <c r="L20" s="1"/>
      <c r="M20" s="1"/>
      <c r="N20" s="1"/>
      <c r="O20" s="1"/>
      <c r="P20" s="1"/>
    </row>
    <row r="21" spans="2:25" ht="18.75" x14ac:dyDescent="0.3">
      <c r="B21" s="51" t="s">
        <v>48</v>
      </c>
      <c r="C21" s="53"/>
      <c r="D21" s="53"/>
      <c r="E21" s="52">
        <f>'СВОД методиста ДО'!D11</f>
        <v>60</v>
      </c>
      <c r="F21" s="53"/>
      <c r="G21" s="53"/>
      <c r="H21" s="53"/>
      <c r="I21" s="53"/>
      <c r="J21" s="53"/>
      <c r="K21" s="56"/>
    </row>
    <row r="22" spans="2:25" ht="18.75" x14ac:dyDescent="0.3">
      <c r="B22" s="53" t="s">
        <v>5</v>
      </c>
      <c r="C22" s="53"/>
      <c r="D22" s="52">
        <f>'СВОД методиста ДО'!T11</f>
        <v>25.6</v>
      </c>
      <c r="E22" s="53"/>
      <c r="F22" s="53"/>
      <c r="G22" s="53"/>
      <c r="H22" s="53"/>
      <c r="I22" s="53"/>
      <c r="J22" s="53"/>
      <c r="K22" s="56"/>
    </row>
    <row r="23" spans="2:25" ht="18.75" x14ac:dyDescent="0.3">
      <c r="B23" s="53" t="s">
        <v>6</v>
      </c>
      <c r="C23" s="53"/>
      <c r="D23" s="52">
        <f>'СВОД методиста ДО'!V11</f>
        <v>23.2</v>
      </c>
      <c r="E23" s="53"/>
      <c r="F23" s="53"/>
      <c r="G23" s="53"/>
      <c r="H23" s="53"/>
      <c r="I23" s="53"/>
      <c r="J23" s="53"/>
      <c r="K23" s="56"/>
    </row>
    <row r="24" spans="2:25" ht="18.75" x14ac:dyDescent="0.3">
      <c r="B24" s="53" t="s">
        <v>7</v>
      </c>
      <c r="C24" s="53"/>
      <c r="D24" s="52">
        <f>'СВОД методиста ДО'!X11</f>
        <v>11.2</v>
      </c>
      <c r="E24" s="53"/>
      <c r="F24" s="53"/>
      <c r="G24" s="53"/>
      <c r="H24" s="53"/>
      <c r="I24" s="53"/>
      <c r="J24" s="53"/>
      <c r="K24" s="56"/>
    </row>
    <row r="25" spans="2:25" ht="18.75" x14ac:dyDescent="0.3">
      <c r="B25" s="51" t="s">
        <v>49</v>
      </c>
      <c r="C25" s="53"/>
      <c r="D25" s="53"/>
      <c r="E25" s="53"/>
      <c r="F25" s="52">
        <f>'СВОД методиста ДО'!D12</f>
        <v>33</v>
      </c>
      <c r="G25" s="53"/>
      <c r="H25" s="53"/>
      <c r="I25" s="53"/>
      <c r="J25" s="53"/>
      <c r="K25" s="56"/>
    </row>
    <row r="26" spans="2:25" ht="18.75" x14ac:dyDescent="0.3">
      <c r="B26" s="53" t="s">
        <v>5</v>
      </c>
      <c r="C26" s="53"/>
      <c r="D26" s="52">
        <f>'СВОД методиста ДО'!T12</f>
        <v>12.8</v>
      </c>
      <c r="E26" s="53"/>
      <c r="F26" s="53"/>
      <c r="G26" s="53"/>
      <c r="H26" s="53"/>
      <c r="I26" s="53"/>
      <c r="J26" s="53"/>
      <c r="K26" s="56"/>
    </row>
    <row r="27" spans="2:25" ht="18.75" x14ac:dyDescent="0.3">
      <c r="B27" s="53" t="s">
        <v>6</v>
      </c>
      <c r="C27" s="56"/>
      <c r="D27" s="52">
        <f>'СВОД методиста ДО'!V12</f>
        <v>18.2</v>
      </c>
      <c r="E27" s="56"/>
      <c r="F27" s="56"/>
      <c r="G27" s="56"/>
      <c r="H27" s="56"/>
      <c r="I27" s="56"/>
      <c r="J27" s="56"/>
      <c r="K27" s="56"/>
    </row>
    <row r="28" spans="2:25" ht="18.75" x14ac:dyDescent="0.3">
      <c r="B28" s="53" t="s">
        <v>7</v>
      </c>
      <c r="C28" s="56"/>
      <c r="D28" s="52">
        <f>'СВОД методиста ДО'!X12</f>
        <v>2.2000000000000002</v>
      </c>
      <c r="E28" s="56"/>
      <c r="F28" s="56"/>
      <c r="G28" s="56"/>
      <c r="H28" s="56"/>
      <c r="I28" s="56"/>
      <c r="J28" s="56"/>
      <c r="K28" s="56"/>
    </row>
    <row r="29" spans="2:25" ht="18.75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25" ht="18.75" x14ac:dyDescent="0.25">
      <c r="B30" s="109" t="s">
        <v>50</v>
      </c>
      <c r="C30" s="109"/>
      <c r="D30" s="109"/>
      <c r="E30" s="109"/>
      <c r="F30" s="109"/>
      <c r="G30" s="109"/>
      <c r="H30" s="109"/>
      <c r="I30" s="109"/>
      <c r="J30" s="109"/>
      <c r="K30" s="109"/>
    </row>
    <row r="32" spans="2:25" ht="54" customHeight="1" x14ac:dyDescent="0.25">
      <c r="B32" s="93" t="s">
        <v>0</v>
      </c>
      <c r="C32" s="94" t="s">
        <v>15</v>
      </c>
      <c r="D32" s="94" t="s">
        <v>12</v>
      </c>
      <c r="E32" s="93" t="s">
        <v>4</v>
      </c>
      <c r="F32" s="93"/>
      <c r="G32" s="93"/>
      <c r="H32" s="94" t="s">
        <v>9</v>
      </c>
      <c r="I32" s="94"/>
      <c r="J32" s="94"/>
      <c r="K32" s="94" t="s">
        <v>10</v>
      </c>
      <c r="L32" s="94"/>
      <c r="M32" s="94"/>
      <c r="N32" s="94" t="s">
        <v>11</v>
      </c>
      <c r="O32" s="94"/>
      <c r="P32" s="94"/>
      <c r="Q32" s="94" t="s">
        <v>8</v>
      </c>
      <c r="R32" s="94"/>
      <c r="S32" s="94"/>
      <c r="T32" s="106" t="s">
        <v>31</v>
      </c>
      <c r="U32" s="107"/>
      <c r="V32" s="107"/>
      <c r="W32" s="107"/>
      <c r="X32" s="107"/>
      <c r="Y32" s="108"/>
    </row>
    <row r="33" spans="2:30" ht="77.25" customHeight="1" x14ac:dyDescent="0.25">
      <c r="B33" s="93"/>
      <c r="C33" s="94"/>
      <c r="D33" s="94"/>
      <c r="E33" s="37" t="s">
        <v>5</v>
      </c>
      <c r="F33" s="37" t="s">
        <v>6</v>
      </c>
      <c r="G33" s="37" t="s">
        <v>7</v>
      </c>
      <c r="H33" s="37" t="s">
        <v>5</v>
      </c>
      <c r="I33" s="37" t="s">
        <v>6</v>
      </c>
      <c r="J33" s="37" t="s">
        <v>7</v>
      </c>
      <c r="K33" s="37" t="s">
        <v>5</v>
      </c>
      <c r="L33" s="37" t="s">
        <v>6</v>
      </c>
      <c r="M33" s="37" t="s">
        <v>7</v>
      </c>
      <c r="N33" s="37" t="s">
        <v>5</v>
      </c>
      <c r="O33" s="37" t="s">
        <v>6</v>
      </c>
      <c r="P33" s="37" t="s">
        <v>7</v>
      </c>
      <c r="Q33" s="37" t="s">
        <v>5</v>
      </c>
      <c r="R33" s="37" t="s">
        <v>6</v>
      </c>
      <c r="S33" s="37" t="s">
        <v>7</v>
      </c>
      <c r="T33" s="37" t="s">
        <v>5</v>
      </c>
      <c r="U33" s="37" t="s">
        <v>14</v>
      </c>
      <c r="V33" s="37" t="s">
        <v>6</v>
      </c>
      <c r="W33" s="37" t="s">
        <v>14</v>
      </c>
      <c r="X33" s="37" t="s">
        <v>7</v>
      </c>
      <c r="Y33" s="37" t="s">
        <v>14</v>
      </c>
    </row>
    <row r="34" spans="2:30" ht="18.75" customHeight="1" x14ac:dyDescent="0.25">
      <c r="B34" s="36">
        <v>1</v>
      </c>
      <c r="C34" s="5" t="s">
        <v>16</v>
      </c>
      <c r="D34" s="4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6">
        <f t="shared" ref="T34:T38" si="0">(E34+H34+K34+N34+Q34)/5</f>
        <v>0</v>
      </c>
      <c r="U34" s="27" t="e">
        <f t="shared" ref="U34:U39" si="1">T34*100/D34</f>
        <v>#DIV/0!</v>
      </c>
      <c r="V34" s="31">
        <f t="shared" ref="V34:V39" si="2">(F34+I34+L34+O34+R34)/5</f>
        <v>0</v>
      </c>
      <c r="W34" s="27" t="e">
        <f t="shared" ref="W34:W39" si="3">V34*100/D34</f>
        <v>#DIV/0!</v>
      </c>
      <c r="X34" s="31">
        <f t="shared" ref="X34:X39" si="4">(G34+J34+M34+P34+S34)/5</f>
        <v>0</v>
      </c>
      <c r="Y34" s="27" t="e">
        <f t="shared" ref="Y34:Y39" si="5">X34*100/D34</f>
        <v>#DIV/0!</v>
      </c>
    </row>
    <row r="35" spans="2:30" ht="15.75" x14ac:dyDescent="0.25">
      <c r="B35" s="36">
        <v>2</v>
      </c>
      <c r="C35" s="3" t="s">
        <v>17</v>
      </c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6">
        <f t="shared" si="0"/>
        <v>0</v>
      </c>
      <c r="U35" s="27" t="e">
        <f t="shared" si="1"/>
        <v>#DIV/0!</v>
      </c>
      <c r="V35" s="31">
        <f t="shared" si="2"/>
        <v>0</v>
      </c>
      <c r="W35" s="27" t="e">
        <f t="shared" si="3"/>
        <v>#DIV/0!</v>
      </c>
      <c r="X35" s="31">
        <f t="shared" si="4"/>
        <v>0</v>
      </c>
      <c r="Y35" s="27" t="e">
        <f t="shared" si="5"/>
        <v>#DIV/0!</v>
      </c>
    </row>
    <row r="36" spans="2:30" ht="15.75" x14ac:dyDescent="0.25">
      <c r="B36" s="36">
        <v>3</v>
      </c>
      <c r="C36" s="3" t="s">
        <v>18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si="0"/>
        <v>0</v>
      </c>
      <c r="U36" s="27" t="e">
        <f t="shared" si="1"/>
        <v>#DIV/0!</v>
      </c>
      <c r="V36" s="31">
        <f t="shared" si="2"/>
        <v>0</v>
      </c>
      <c r="W36" s="27" t="e">
        <f t="shared" si="3"/>
        <v>#DIV/0!</v>
      </c>
      <c r="X36" s="31">
        <f t="shared" si="4"/>
        <v>0</v>
      </c>
      <c r="Y36" s="27" t="e">
        <f t="shared" si="5"/>
        <v>#DIV/0!</v>
      </c>
    </row>
    <row r="37" spans="2:30" ht="15.75" x14ac:dyDescent="0.25">
      <c r="B37" s="36">
        <v>4</v>
      </c>
      <c r="C37" s="3" t="s">
        <v>19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</row>
    <row r="38" spans="2:30" ht="15.75" x14ac:dyDescent="0.25">
      <c r="B38" s="36">
        <v>5</v>
      </c>
      <c r="C38" s="3" t="s">
        <v>32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</row>
    <row r="39" spans="2:30" ht="15.75" x14ac:dyDescent="0.25">
      <c r="B39" s="90" t="s">
        <v>13</v>
      </c>
      <c r="C39" s="92"/>
      <c r="D39" s="12">
        <f t="shared" ref="D39" si="6">SUM(D33:D38)</f>
        <v>0</v>
      </c>
      <c r="E39" s="12">
        <f t="shared" ref="E39:S39" si="7">SUM(E34:E38)</f>
        <v>0</v>
      </c>
      <c r="F39" s="12">
        <f t="shared" si="7"/>
        <v>0</v>
      </c>
      <c r="G39" s="12">
        <f t="shared" si="7"/>
        <v>0</v>
      </c>
      <c r="H39" s="12">
        <f t="shared" si="7"/>
        <v>0</v>
      </c>
      <c r="I39" s="12">
        <f t="shared" si="7"/>
        <v>0</v>
      </c>
      <c r="J39" s="12">
        <f t="shared" si="7"/>
        <v>0</v>
      </c>
      <c r="K39" s="12">
        <f t="shared" si="7"/>
        <v>0</v>
      </c>
      <c r="L39" s="12">
        <f t="shared" si="7"/>
        <v>0</v>
      </c>
      <c r="M39" s="12">
        <f t="shared" si="7"/>
        <v>0</v>
      </c>
      <c r="N39" s="12">
        <f t="shared" si="7"/>
        <v>0</v>
      </c>
      <c r="O39" s="12">
        <f t="shared" si="7"/>
        <v>0</v>
      </c>
      <c r="P39" s="12">
        <f t="shared" si="7"/>
        <v>0</v>
      </c>
      <c r="Q39" s="12">
        <f t="shared" si="7"/>
        <v>0</v>
      </c>
      <c r="R39" s="12">
        <f t="shared" si="7"/>
        <v>0</v>
      </c>
      <c r="S39" s="12">
        <f t="shared" si="7"/>
        <v>0</v>
      </c>
      <c r="T39" s="33">
        <f>(E39+H39+K39+N39+Q39)/5</f>
        <v>0</v>
      </c>
      <c r="U39" s="34" t="e">
        <f t="shared" si="1"/>
        <v>#DIV/0!</v>
      </c>
      <c r="V39" s="35">
        <f t="shared" si="2"/>
        <v>0</v>
      </c>
      <c r="W39" s="34" t="e">
        <f t="shared" si="3"/>
        <v>#DIV/0!</v>
      </c>
      <c r="X39" s="35">
        <f t="shared" si="4"/>
        <v>0</v>
      </c>
      <c r="Y39" s="34" t="e">
        <f t="shared" si="5"/>
        <v>#DIV/0!</v>
      </c>
    </row>
    <row r="40" spans="2:30" ht="15.75" x14ac:dyDescent="0.25">
      <c r="B40" s="90" t="s">
        <v>14</v>
      </c>
      <c r="C40" s="92"/>
      <c r="D40" s="13" t="e">
        <f>D39*100/D39</f>
        <v>#DIV/0!</v>
      </c>
      <c r="E40" s="28" t="e">
        <f>E39*100/D39</f>
        <v>#DIV/0!</v>
      </c>
      <c r="F40" s="29" t="e">
        <f>F39*100/D39</f>
        <v>#DIV/0!</v>
      </c>
      <c r="G40" s="29" t="e">
        <f>G39*100/D39</f>
        <v>#DIV/0!</v>
      </c>
      <c r="H40" s="29" t="e">
        <f>H39*100/D39</f>
        <v>#DIV/0!</v>
      </c>
      <c r="I40" s="29" t="e">
        <f>I39*100/D39</f>
        <v>#DIV/0!</v>
      </c>
      <c r="J40" s="29" t="e">
        <f>J39*100/D39</f>
        <v>#DIV/0!</v>
      </c>
      <c r="K40" s="29" t="e">
        <f>K39*100/D39</f>
        <v>#DIV/0!</v>
      </c>
      <c r="L40" s="29" t="e">
        <f>L39*100/D39</f>
        <v>#DIV/0!</v>
      </c>
      <c r="M40" s="29" t="e">
        <f>M39*100/D39</f>
        <v>#DIV/0!</v>
      </c>
      <c r="N40" s="29" t="e">
        <f>N39*100/D39</f>
        <v>#DIV/0!</v>
      </c>
      <c r="O40" s="29" t="e">
        <f>O39*100/D39</f>
        <v>#DIV/0!</v>
      </c>
      <c r="P40" s="29" t="e">
        <f>P39*100/D39</f>
        <v>#DIV/0!</v>
      </c>
      <c r="Q40" s="29" t="e">
        <f>Q39*100/D39</f>
        <v>#DIV/0!</v>
      </c>
      <c r="R40" s="29" t="e">
        <f>R39*100/D39</f>
        <v>#DIV/0!</v>
      </c>
      <c r="S40" s="29" t="e">
        <f>S39*100/D39</f>
        <v>#DIV/0!</v>
      </c>
      <c r="T40" s="36"/>
      <c r="U40" s="36"/>
      <c r="V40" s="36"/>
      <c r="W40" s="36"/>
      <c r="X40" s="36"/>
      <c r="Y40" s="3"/>
    </row>
    <row r="43" spans="2:30" ht="18.75" x14ac:dyDescent="0.3">
      <c r="B43" s="53" t="s">
        <v>51</v>
      </c>
      <c r="I43" s="109" t="s">
        <v>52</v>
      </c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</row>
    <row r="44" spans="2:30" ht="18.75" x14ac:dyDescent="0.3">
      <c r="B44" s="51" t="s">
        <v>45</v>
      </c>
      <c r="E44" s="55">
        <f>D34</f>
        <v>0</v>
      </c>
      <c r="I44" s="109" t="s">
        <v>53</v>
      </c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</row>
    <row r="45" spans="2:30" ht="18.75" x14ac:dyDescent="0.3">
      <c r="B45" s="53" t="s">
        <v>5</v>
      </c>
      <c r="D45" s="55">
        <f>T34</f>
        <v>0</v>
      </c>
      <c r="I45" s="109" t="s">
        <v>54</v>
      </c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2:30" ht="18.75" x14ac:dyDescent="0.3">
      <c r="B46" s="53" t="s">
        <v>6</v>
      </c>
      <c r="D46" s="85">
        <f>V34</f>
        <v>0</v>
      </c>
      <c r="I46" s="51" t="s">
        <v>55</v>
      </c>
      <c r="J46" s="53"/>
      <c r="K46" s="53"/>
      <c r="O46" s="55">
        <f>E13-E44</f>
        <v>20</v>
      </c>
    </row>
    <row r="47" spans="2:30" ht="18.75" x14ac:dyDescent="0.3">
      <c r="B47" s="53" t="s">
        <v>7</v>
      </c>
      <c r="D47" s="85">
        <f>X34</f>
        <v>0</v>
      </c>
      <c r="I47" s="51" t="s">
        <v>56</v>
      </c>
      <c r="O47" s="55">
        <f>E17-E48</f>
        <v>25</v>
      </c>
    </row>
    <row r="48" spans="2:30" ht="18.75" x14ac:dyDescent="0.3">
      <c r="B48" s="51" t="s">
        <v>46</v>
      </c>
      <c r="C48" s="53"/>
      <c r="D48" s="53"/>
      <c r="E48" s="52">
        <f>D35</f>
        <v>0</v>
      </c>
      <c r="F48" s="53"/>
      <c r="I48" s="51" t="s">
        <v>57</v>
      </c>
      <c r="O48" s="55">
        <f>E21-E52</f>
        <v>60</v>
      </c>
    </row>
    <row r="49" spans="2:30" ht="18.75" x14ac:dyDescent="0.3">
      <c r="B49" s="53" t="s">
        <v>5</v>
      </c>
      <c r="C49" s="53"/>
      <c r="D49" s="52">
        <f>T35</f>
        <v>0</v>
      </c>
      <c r="E49" s="52"/>
      <c r="F49" s="53"/>
      <c r="I49" s="51" t="s">
        <v>58</v>
      </c>
      <c r="O49" s="55">
        <f>F25-E56</f>
        <v>33</v>
      </c>
    </row>
    <row r="50" spans="2:30" ht="18.75" x14ac:dyDescent="0.3">
      <c r="B50" s="53" t="s">
        <v>6</v>
      </c>
      <c r="C50" s="53"/>
      <c r="D50" s="86">
        <f>V35</f>
        <v>0</v>
      </c>
      <c r="E50" s="52"/>
      <c r="F50" s="53"/>
    </row>
    <row r="51" spans="2:30" ht="18.75" x14ac:dyDescent="0.3">
      <c r="B51" s="53" t="s">
        <v>7</v>
      </c>
      <c r="C51" s="53"/>
      <c r="D51" s="86">
        <f>X35</f>
        <v>0</v>
      </c>
      <c r="E51" s="52"/>
      <c r="F51" s="53"/>
      <c r="I51" s="109" t="s">
        <v>59</v>
      </c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</row>
    <row r="52" spans="2:30" ht="18.75" x14ac:dyDescent="0.3">
      <c r="B52" s="51" t="s">
        <v>47</v>
      </c>
      <c r="C52" s="53"/>
      <c r="D52" s="53"/>
      <c r="E52" s="52">
        <f>D36</f>
        <v>0</v>
      </c>
      <c r="F52" s="53"/>
      <c r="I52" s="57" t="s">
        <v>60</v>
      </c>
      <c r="R52" s="51" t="s">
        <v>61</v>
      </c>
    </row>
    <row r="53" spans="2:30" ht="18.75" x14ac:dyDescent="0.3">
      <c r="B53" s="53" t="s">
        <v>5</v>
      </c>
      <c r="C53" s="53"/>
      <c r="D53" s="52">
        <f>T36</f>
        <v>0</v>
      </c>
      <c r="E53" s="52"/>
      <c r="F53" s="53"/>
      <c r="I53" s="53" t="s">
        <v>62</v>
      </c>
      <c r="J53" s="58"/>
      <c r="K53" s="58"/>
      <c r="L53" s="58"/>
      <c r="M53" s="85">
        <f>D45+D46</f>
        <v>0</v>
      </c>
      <c r="N53" s="58"/>
      <c r="O53" s="58"/>
      <c r="P53" s="58"/>
      <c r="Q53" s="58"/>
      <c r="R53" s="53" t="s">
        <v>63</v>
      </c>
      <c r="S53" s="58"/>
      <c r="T53" s="58"/>
      <c r="U53" s="58"/>
      <c r="V53" s="58"/>
      <c r="W53" s="55">
        <f>D14+D15</f>
        <v>12.4</v>
      </c>
    </row>
    <row r="54" spans="2:30" ht="18.75" x14ac:dyDescent="0.3">
      <c r="B54" s="53" t="s">
        <v>6</v>
      </c>
      <c r="C54" s="53"/>
      <c r="D54" s="86">
        <f>V36</f>
        <v>0</v>
      </c>
      <c r="E54" s="52"/>
      <c r="F54" s="53"/>
      <c r="I54" s="53" t="s">
        <v>63</v>
      </c>
      <c r="J54" s="58"/>
      <c r="K54" s="58"/>
      <c r="L54" s="58"/>
      <c r="M54" s="85">
        <f>D49+D50</f>
        <v>0</v>
      </c>
      <c r="N54" s="58"/>
      <c r="O54" s="58"/>
      <c r="P54" s="58"/>
      <c r="Q54" s="58"/>
      <c r="R54" s="53" t="s">
        <v>64</v>
      </c>
      <c r="S54" s="58"/>
      <c r="T54" s="58"/>
      <c r="U54" s="58"/>
      <c r="V54" s="58"/>
      <c r="W54" s="55">
        <f>D18+D19</f>
        <v>20</v>
      </c>
    </row>
    <row r="55" spans="2:30" ht="18.75" x14ac:dyDescent="0.3">
      <c r="B55" s="53" t="s">
        <v>7</v>
      </c>
      <c r="C55" s="53"/>
      <c r="D55" s="86">
        <f>X36</f>
        <v>0</v>
      </c>
      <c r="E55" s="52"/>
      <c r="F55" s="53"/>
      <c r="I55" s="53" t="s">
        <v>64</v>
      </c>
      <c r="J55" s="58"/>
      <c r="K55" s="58"/>
      <c r="L55" s="58"/>
      <c r="M55" s="85">
        <f>D53+D54</f>
        <v>0</v>
      </c>
      <c r="N55" s="58"/>
      <c r="O55" s="58"/>
      <c r="P55" s="58"/>
      <c r="Q55" s="58"/>
      <c r="R55" s="53" t="s">
        <v>65</v>
      </c>
      <c r="S55" s="58"/>
      <c r="T55" s="58"/>
      <c r="U55" s="58"/>
      <c r="V55" s="58"/>
      <c r="W55" s="55">
        <f>D22+D23</f>
        <v>48.8</v>
      </c>
    </row>
    <row r="56" spans="2:30" ht="18.75" x14ac:dyDescent="0.3">
      <c r="B56" s="51" t="s">
        <v>48</v>
      </c>
      <c r="C56" s="53"/>
      <c r="D56" s="53"/>
      <c r="E56" s="52">
        <f>D37</f>
        <v>0</v>
      </c>
      <c r="F56" s="53"/>
      <c r="I56" s="53" t="s">
        <v>65</v>
      </c>
      <c r="J56" s="58"/>
      <c r="K56" s="58"/>
      <c r="L56" s="58"/>
      <c r="M56" s="85">
        <f>D57+D58</f>
        <v>0</v>
      </c>
      <c r="N56" s="58"/>
      <c r="O56" s="58"/>
      <c r="P56" s="58"/>
      <c r="Q56" s="58"/>
      <c r="R56" s="53" t="s">
        <v>66</v>
      </c>
      <c r="S56" s="58"/>
      <c r="T56" s="58"/>
      <c r="U56" s="58"/>
      <c r="V56" s="58"/>
      <c r="W56" s="55">
        <f>D26+D27</f>
        <v>31</v>
      </c>
    </row>
    <row r="57" spans="2:30" ht="18.75" x14ac:dyDescent="0.3">
      <c r="B57" s="53" t="s">
        <v>5</v>
      </c>
      <c r="C57" s="53"/>
      <c r="D57" s="52">
        <f>T37</f>
        <v>0</v>
      </c>
      <c r="E57" s="53"/>
      <c r="F57" s="53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2:30" ht="18.75" x14ac:dyDescent="0.3">
      <c r="B58" s="53" t="s">
        <v>6</v>
      </c>
      <c r="C58" s="53"/>
      <c r="D58" s="86">
        <f>V37</f>
        <v>0</v>
      </c>
      <c r="E58" s="53"/>
      <c r="F58" s="53"/>
    </row>
    <row r="59" spans="2:30" ht="18.75" x14ac:dyDescent="0.3">
      <c r="B59" s="53" t="s">
        <v>7</v>
      </c>
      <c r="C59" s="53"/>
      <c r="D59" s="86">
        <f>X37</f>
        <v>0</v>
      </c>
      <c r="E59" s="53"/>
      <c r="F59" s="53"/>
    </row>
    <row r="60" spans="2:30" ht="18.75" x14ac:dyDescent="0.3">
      <c r="B60" s="51" t="s">
        <v>49</v>
      </c>
      <c r="C60" s="53"/>
      <c r="D60" s="53"/>
      <c r="E60" s="53"/>
      <c r="F60" s="52">
        <f>D38</f>
        <v>0</v>
      </c>
    </row>
    <row r="61" spans="2:30" ht="18.75" x14ac:dyDescent="0.3">
      <c r="B61" s="53" t="s">
        <v>5</v>
      </c>
      <c r="C61" s="53"/>
      <c r="D61" s="52">
        <f>T38</f>
        <v>0</v>
      </c>
      <c r="E61" s="53"/>
      <c r="F61" s="53"/>
    </row>
    <row r="62" spans="2:30" ht="18.75" x14ac:dyDescent="0.3">
      <c r="B62" s="53" t="s">
        <v>6</v>
      </c>
      <c r="C62" s="56"/>
      <c r="D62" s="86">
        <f>V38</f>
        <v>0</v>
      </c>
      <c r="E62" s="56"/>
      <c r="F62" s="56"/>
    </row>
    <row r="63" spans="2:30" ht="18.75" x14ac:dyDescent="0.3">
      <c r="B63" s="53" t="s">
        <v>7</v>
      </c>
      <c r="C63" s="56"/>
      <c r="D63" s="86">
        <f>X38</f>
        <v>0</v>
      </c>
      <c r="E63" s="56"/>
      <c r="F63" s="56"/>
    </row>
  </sheetData>
  <sheetProtection sheet="1" objects="1" scenarios="1" selectLockedCells="1"/>
  <mergeCells count="19">
    <mergeCell ref="B5:AD5"/>
    <mergeCell ref="B32:B33"/>
    <mergeCell ref="C32:C33"/>
    <mergeCell ref="D32:D33"/>
    <mergeCell ref="E32:G32"/>
    <mergeCell ref="H32:J32"/>
    <mergeCell ref="K32:M32"/>
    <mergeCell ref="I51:AD51"/>
    <mergeCell ref="B11:W11"/>
    <mergeCell ref="F12:AD12"/>
    <mergeCell ref="B30:K30"/>
    <mergeCell ref="I43:AD43"/>
    <mergeCell ref="I44:AD44"/>
    <mergeCell ref="I45:AD45"/>
    <mergeCell ref="N32:P32"/>
    <mergeCell ref="Q32:S32"/>
    <mergeCell ref="T32:Y32"/>
    <mergeCell ref="B39:C39"/>
    <mergeCell ref="B40:C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5"/>
  <sheetViews>
    <sheetView topLeftCell="A55" zoomScale="70" zoomScaleNormal="70" workbookViewId="0">
      <selection activeCell="N39" sqref="N39"/>
    </sheetView>
  </sheetViews>
  <sheetFormatPr defaultRowHeight="15" x14ac:dyDescent="0.25"/>
  <cols>
    <col min="2" max="2" width="6.42578125" customWidth="1"/>
    <col min="3" max="3" width="40.7109375" customWidth="1"/>
    <col min="4" max="25" width="10.7109375" customWidth="1"/>
  </cols>
  <sheetData>
    <row r="1" spans="2:31" ht="15.75" x14ac:dyDescent="0.25">
      <c r="B1" s="67"/>
      <c r="C1" s="71"/>
      <c r="D1" s="68"/>
      <c r="E1" s="71"/>
      <c r="F1" s="71"/>
      <c r="G1" s="71"/>
      <c r="H1" s="71"/>
      <c r="I1" s="71"/>
      <c r="J1" s="71"/>
      <c r="K1" s="71"/>
      <c r="L1" s="70"/>
      <c r="M1" s="70"/>
      <c r="N1" s="70"/>
      <c r="O1" s="70"/>
      <c r="P1" s="70"/>
      <c r="Q1" s="67"/>
      <c r="R1" s="67"/>
      <c r="S1" s="67"/>
      <c r="T1" s="67"/>
      <c r="U1" s="67"/>
      <c r="V1" s="67"/>
      <c r="W1" s="67"/>
      <c r="X1" s="67"/>
      <c r="Y1" s="67"/>
      <c r="Z1" s="70"/>
      <c r="AA1" s="70"/>
      <c r="AB1" s="70"/>
      <c r="AC1" s="70"/>
      <c r="AD1" s="70"/>
      <c r="AE1" s="70"/>
    </row>
    <row r="2" spans="2:31" ht="15.75" x14ac:dyDescent="0.25">
      <c r="B2" s="67"/>
      <c r="C2" s="71"/>
      <c r="D2" s="68"/>
      <c r="E2" s="71"/>
      <c r="F2" s="71"/>
      <c r="G2" s="71"/>
      <c r="H2" s="71"/>
      <c r="I2" s="71"/>
      <c r="J2" s="71"/>
      <c r="K2" s="68"/>
      <c r="L2" s="70"/>
      <c r="M2" s="72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2:31" ht="15.75" x14ac:dyDescent="0.25">
      <c r="B3" s="6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5" spans="2:31" ht="80.25" customHeight="1" x14ac:dyDescent="0.25">
      <c r="C5" s="110" t="s">
        <v>68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</row>
    <row r="6" spans="2:31" ht="18.75" x14ac:dyDescent="0.3">
      <c r="B6" s="1"/>
      <c r="C6" s="51" t="s">
        <v>43</v>
      </c>
      <c r="E6" s="52">
        <f>'СВОД методиста ДО'!D30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 x14ac:dyDescent="0.3">
      <c r="B7" s="1"/>
      <c r="C7" s="53" t="s">
        <v>5</v>
      </c>
      <c r="E7" s="52">
        <f>'СВОД методиста ДО'!T30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 x14ac:dyDescent="0.3">
      <c r="B8" s="1"/>
      <c r="C8" s="53" t="s">
        <v>6</v>
      </c>
      <c r="E8" s="86">
        <f>'СВОД методиста ДО'!V30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 x14ac:dyDescent="0.3">
      <c r="B9" s="1"/>
      <c r="C9" s="53" t="s">
        <v>7</v>
      </c>
      <c r="E9" s="86">
        <f>'СВОД методиста ДО'!X30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 x14ac:dyDescent="0.3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 x14ac:dyDescent="0.25">
      <c r="B11" s="1"/>
      <c r="C11" s="109" t="s">
        <v>69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2:31" ht="18.75" x14ac:dyDescent="0.3">
      <c r="B12" s="1"/>
      <c r="C12" s="54" t="s">
        <v>45</v>
      </c>
      <c r="D12" s="53"/>
      <c r="F12" s="55">
        <f>'СВОД методиста ДО'!D25</f>
        <v>0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2:31" ht="18.75" x14ac:dyDescent="0.3">
      <c r="B13" s="1"/>
      <c r="C13" s="53" t="s">
        <v>5</v>
      </c>
      <c r="D13" s="53"/>
      <c r="E13" s="52">
        <f>'СВОД методиста ДО'!T25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 x14ac:dyDescent="0.3">
      <c r="B14" s="1"/>
      <c r="C14" s="53" t="s">
        <v>6</v>
      </c>
      <c r="D14" s="53"/>
      <c r="E14" s="86">
        <f>'СВОД методиста ДО'!V25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 x14ac:dyDescent="0.3">
      <c r="B15" s="1"/>
      <c r="C15" s="53" t="s">
        <v>7</v>
      </c>
      <c r="D15" s="53"/>
      <c r="E15" s="86">
        <f>'СВОД методиста ДО'!X25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 x14ac:dyDescent="0.3">
      <c r="B16" s="1"/>
      <c r="C16" s="51" t="s">
        <v>46</v>
      </c>
      <c r="D16" s="53"/>
      <c r="E16" s="53"/>
      <c r="F16" s="52">
        <f>'СВОД методиста ДО'!D26</f>
        <v>0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 x14ac:dyDescent="0.3">
      <c r="B17" s="1"/>
      <c r="C17" s="53" t="s">
        <v>5</v>
      </c>
      <c r="D17" s="53"/>
      <c r="E17" s="52">
        <f>'СВОД методиста ДО'!T26</f>
        <v>0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 x14ac:dyDescent="0.3">
      <c r="B18" s="1"/>
      <c r="C18" s="53" t="s">
        <v>6</v>
      </c>
      <c r="D18" s="53"/>
      <c r="E18" s="86">
        <f>'СВОД методиста ДО'!V26</f>
        <v>0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 x14ac:dyDescent="0.3">
      <c r="B19" s="1"/>
      <c r="C19" s="53" t="s">
        <v>7</v>
      </c>
      <c r="D19" s="53"/>
      <c r="E19" s="86">
        <f>'СВОД методиста ДО'!X26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 x14ac:dyDescent="0.3">
      <c r="B20" s="1"/>
      <c r="C20" s="51" t="s">
        <v>47</v>
      </c>
      <c r="D20" s="53"/>
      <c r="E20" s="53"/>
      <c r="F20" s="52">
        <f>'СВОД методиста ДО'!D27</f>
        <v>0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 x14ac:dyDescent="0.3">
      <c r="B21" s="1"/>
      <c r="C21" s="53" t="s">
        <v>5</v>
      </c>
      <c r="D21" s="53"/>
      <c r="E21" s="52">
        <f>'СВОД методиста ДО'!T27</f>
        <v>0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 x14ac:dyDescent="0.3">
      <c r="B22" s="1"/>
      <c r="C22" s="53" t="s">
        <v>6</v>
      </c>
      <c r="D22" s="53"/>
      <c r="E22" s="86">
        <f>'СВОД методиста ДО'!V27</f>
        <v>0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 x14ac:dyDescent="0.3">
      <c r="B23" s="1"/>
      <c r="C23" s="53" t="s">
        <v>7</v>
      </c>
      <c r="D23" s="53"/>
      <c r="E23" s="86">
        <f>'СВОД методиста ДО'!X27</f>
        <v>0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 x14ac:dyDescent="0.3">
      <c r="C24" s="51" t="s">
        <v>48</v>
      </c>
      <c r="D24" s="53"/>
      <c r="E24" s="53"/>
      <c r="F24" s="52">
        <f>'СВОД методиста ДО'!D28</f>
        <v>0</v>
      </c>
      <c r="G24" s="53"/>
      <c r="H24" s="53"/>
      <c r="I24" s="53"/>
      <c r="J24" s="53"/>
      <c r="K24" s="53"/>
      <c r="L24" s="56"/>
    </row>
    <row r="25" spans="2:17" ht="18.75" x14ac:dyDescent="0.3">
      <c r="C25" s="53" t="s">
        <v>5</v>
      </c>
      <c r="D25" s="53"/>
      <c r="E25" s="52">
        <f>'СВОД методиста ДО'!T28</f>
        <v>0</v>
      </c>
      <c r="F25" s="53"/>
      <c r="G25" s="53"/>
      <c r="H25" s="53"/>
      <c r="I25" s="53"/>
      <c r="J25" s="53"/>
      <c r="K25" s="53"/>
      <c r="L25" s="56"/>
    </row>
    <row r="26" spans="2:17" ht="18.75" x14ac:dyDescent="0.3">
      <c r="C26" s="53" t="s">
        <v>6</v>
      </c>
      <c r="D26" s="53"/>
      <c r="E26" s="86">
        <f>'СВОД методиста ДО'!V28</f>
        <v>0</v>
      </c>
      <c r="F26" s="53"/>
      <c r="G26" s="53"/>
      <c r="H26" s="53"/>
      <c r="I26" s="53"/>
      <c r="J26" s="53"/>
      <c r="K26" s="53"/>
      <c r="L26" s="56"/>
    </row>
    <row r="27" spans="2:17" ht="18.75" x14ac:dyDescent="0.3">
      <c r="C27" s="53" t="s">
        <v>7</v>
      </c>
      <c r="D27" s="53"/>
      <c r="E27" s="86">
        <f>'СВОД методиста ДО'!X28</f>
        <v>0</v>
      </c>
      <c r="F27" s="53"/>
      <c r="G27" s="53"/>
      <c r="H27" s="53"/>
      <c r="I27" s="53"/>
      <c r="J27" s="53"/>
      <c r="K27" s="53"/>
      <c r="L27" s="56"/>
    </row>
    <row r="28" spans="2:17" ht="18.75" x14ac:dyDescent="0.3">
      <c r="C28" s="51" t="s">
        <v>49</v>
      </c>
      <c r="D28" s="53"/>
      <c r="E28" s="53"/>
      <c r="F28" s="53"/>
      <c r="G28" s="52">
        <f>'СВОД методиста ДО'!D29</f>
        <v>0</v>
      </c>
      <c r="H28" s="53"/>
      <c r="I28" s="53"/>
      <c r="J28" s="53"/>
      <c r="K28" s="53"/>
      <c r="L28" s="56"/>
    </row>
    <row r="29" spans="2:17" ht="18.75" x14ac:dyDescent="0.3">
      <c r="C29" s="53" t="s">
        <v>5</v>
      </c>
      <c r="D29" s="53"/>
      <c r="E29" s="52">
        <f>'СВОД методиста ДО'!T29</f>
        <v>0</v>
      </c>
      <c r="F29" s="53"/>
      <c r="G29" s="53"/>
      <c r="H29" s="53"/>
      <c r="I29" s="53"/>
      <c r="J29" s="53"/>
      <c r="K29" s="53"/>
      <c r="L29" s="56"/>
    </row>
    <row r="30" spans="2:17" ht="18.75" x14ac:dyDescent="0.3">
      <c r="C30" s="53" t="s">
        <v>6</v>
      </c>
      <c r="D30" s="56"/>
      <c r="E30" s="86">
        <f>'СВОД методиста ДО'!V29</f>
        <v>0</v>
      </c>
      <c r="F30" s="56"/>
      <c r="G30" s="56"/>
      <c r="H30" s="56"/>
      <c r="I30" s="56"/>
      <c r="J30" s="56"/>
      <c r="K30" s="56"/>
      <c r="L30" s="56"/>
    </row>
    <row r="31" spans="2:17" ht="18.75" x14ac:dyDescent="0.3">
      <c r="C31" s="53" t="s">
        <v>7</v>
      </c>
      <c r="D31" s="56"/>
      <c r="E31" s="86">
        <f>'СВОД методиста ДО'!X29</f>
        <v>0</v>
      </c>
      <c r="F31" s="56"/>
      <c r="G31" s="56"/>
      <c r="H31" s="56"/>
      <c r="I31" s="56"/>
      <c r="J31" s="56"/>
      <c r="K31" s="56"/>
      <c r="L31" s="56"/>
    </row>
    <row r="32" spans="2:17" ht="18.75" x14ac:dyDescent="0.3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2" ht="18.75" x14ac:dyDescent="0.25">
      <c r="C33" s="109" t="s">
        <v>70</v>
      </c>
      <c r="D33" s="109"/>
      <c r="E33" s="109"/>
      <c r="F33" s="109"/>
      <c r="G33" s="109"/>
      <c r="H33" s="109"/>
      <c r="I33" s="109"/>
      <c r="J33" s="109"/>
      <c r="K33" s="109"/>
      <c r="L33" s="109"/>
    </row>
    <row r="34" spans="2:32" ht="45" customHeight="1" x14ac:dyDescent="0.25">
      <c r="B34" s="93" t="s">
        <v>0</v>
      </c>
      <c r="C34" s="94" t="s">
        <v>15</v>
      </c>
      <c r="D34" s="94" t="s">
        <v>12</v>
      </c>
      <c r="E34" s="93" t="s">
        <v>4</v>
      </c>
      <c r="F34" s="93"/>
      <c r="G34" s="93"/>
      <c r="H34" s="94" t="s">
        <v>9</v>
      </c>
      <c r="I34" s="94"/>
      <c r="J34" s="94"/>
      <c r="K34" s="94" t="s">
        <v>10</v>
      </c>
      <c r="L34" s="94"/>
      <c r="M34" s="94"/>
      <c r="N34" s="94" t="s">
        <v>11</v>
      </c>
      <c r="O34" s="94"/>
      <c r="P34" s="94"/>
      <c r="Q34" s="94" t="s">
        <v>8</v>
      </c>
      <c r="R34" s="94"/>
      <c r="S34" s="94"/>
      <c r="T34" s="106" t="s">
        <v>31</v>
      </c>
      <c r="U34" s="107"/>
      <c r="V34" s="107"/>
      <c r="W34" s="107"/>
      <c r="X34" s="107"/>
      <c r="Y34" s="108"/>
      <c r="Z34" s="112"/>
      <c r="AA34" s="112"/>
      <c r="AB34" s="112"/>
      <c r="AC34" s="112"/>
      <c r="AD34" s="112"/>
      <c r="AE34" s="112"/>
    </row>
    <row r="35" spans="2:32" ht="75.75" customHeight="1" x14ac:dyDescent="0.25">
      <c r="B35" s="93"/>
      <c r="C35" s="94"/>
      <c r="D35" s="94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2" ht="15.75" customHeight="1" x14ac:dyDescent="0.25">
      <c r="B36" s="61">
        <v>1</v>
      </c>
      <c r="C36" s="62" t="s">
        <v>16</v>
      </c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1">
        <f t="shared" ref="T36:T40" si="0">(E36+H36+K36+N36+Q36)/5</f>
        <v>0</v>
      </c>
      <c r="U36" s="87" t="e">
        <f t="shared" ref="U36:U41" si="1">T36*100/D36</f>
        <v>#DIV/0!</v>
      </c>
      <c r="V36" s="88">
        <f t="shared" ref="V36:V41" si="2">(F36+I36+L36+O36+R36)/5</f>
        <v>0</v>
      </c>
      <c r="W36" s="87" t="e">
        <f t="shared" ref="W36:W41" si="3">V36*100/D36</f>
        <v>#DIV/0!</v>
      </c>
      <c r="X36" s="88">
        <f t="shared" ref="X36:X41" si="4">(G36+J36+M36+P36+S36)/5</f>
        <v>0</v>
      </c>
      <c r="Y36" s="8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2" ht="15.75" x14ac:dyDescent="0.2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2" ht="15.75" x14ac:dyDescent="0.2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2" ht="15.75" x14ac:dyDescent="0.2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73"/>
      <c r="AA39" s="70"/>
      <c r="AB39" s="73"/>
      <c r="AC39" s="70"/>
      <c r="AD39" s="73"/>
      <c r="AE39" s="70"/>
    </row>
    <row r="40" spans="2:32" ht="15.75" x14ac:dyDescent="0.25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73"/>
      <c r="AA40" s="70"/>
      <c r="AB40" s="73"/>
      <c r="AC40" s="70"/>
      <c r="AD40" s="73"/>
      <c r="AE40" s="70"/>
    </row>
    <row r="41" spans="2:32" ht="15.75" x14ac:dyDescent="0.25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73"/>
      <c r="AA41" s="70"/>
      <c r="AB41" s="73"/>
      <c r="AC41" s="70"/>
      <c r="AD41" s="73"/>
      <c r="AE41" s="70"/>
    </row>
    <row r="42" spans="2:32" ht="15.75" x14ac:dyDescent="0.2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  <c r="AF42" s="80"/>
    </row>
    <row r="43" spans="2:32" ht="15.75" x14ac:dyDescent="0.25">
      <c r="B43" s="74"/>
      <c r="C43" s="75"/>
      <c r="D43" s="75"/>
      <c r="E43" s="75"/>
      <c r="F43" s="75"/>
      <c r="G43" s="75"/>
      <c r="H43" s="75"/>
      <c r="I43" s="75"/>
      <c r="J43" s="76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81"/>
      <c r="Z43" s="82"/>
      <c r="AA43" s="82"/>
      <c r="AB43" s="82"/>
      <c r="AC43" s="82"/>
      <c r="AD43" s="82"/>
      <c r="AE43" s="82"/>
      <c r="AF43" s="80"/>
    </row>
    <row r="45" spans="2:32" ht="18.75" x14ac:dyDescent="0.3">
      <c r="C45" s="53" t="s">
        <v>71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2" ht="60.75" customHeight="1" x14ac:dyDescent="0.25">
      <c r="C46" s="66" t="s">
        <v>45</v>
      </c>
      <c r="F46" s="55">
        <v>0</v>
      </c>
      <c r="G46" s="110" t="s">
        <v>67</v>
      </c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</row>
    <row r="47" spans="2:32" ht="18.75" x14ac:dyDescent="0.3">
      <c r="C47" s="51" t="s">
        <v>46</v>
      </c>
      <c r="D47" s="53"/>
      <c r="E47" s="53"/>
      <c r="F47" s="52">
        <f>D37</f>
        <v>0</v>
      </c>
      <c r="G47" s="53"/>
      <c r="J47" s="51"/>
      <c r="P47" s="55"/>
    </row>
    <row r="48" spans="2:32" ht="18.75" x14ac:dyDescent="0.3">
      <c r="C48" s="53" t="s">
        <v>5</v>
      </c>
      <c r="D48" s="53"/>
      <c r="E48" s="52">
        <f>T37</f>
        <v>0</v>
      </c>
      <c r="F48" s="52"/>
      <c r="G48" s="53"/>
      <c r="J48" s="51"/>
      <c r="P48" s="55"/>
    </row>
    <row r="49" spans="3:32" ht="18.75" x14ac:dyDescent="0.3">
      <c r="C49" s="53" t="s">
        <v>6</v>
      </c>
      <c r="D49" s="53"/>
      <c r="E49" s="86">
        <f>V37</f>
        <v>0</v>
      </c>
      <c r="F49" s="52"/>
      <c r="G49" s="53"/>
      <c r="K49" s="109" t="s">
        <v>72</v>
      </c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</row>
    <row r="50" spans="3:32" ht="18.75" x14ac:dyDescent="0.3">
      <c r="C50" s="53" t="s">
        <v>7</v>
      </c>
      <c r="D50" s="53"/>
      <c r="E50" s="86">
        <f>X37</f>
        <v>0</v>
      </c>
      <c r="F50" s="52"/>
      <c r="G50" s="53"/>
      <c r="J50" s="65"/>
      <c r="K50" s="57" t="s">
        <v>73</v>
      </c>
      <c r="T50" s="51" t="s">
        <v>74</v>
      </c>
    </row>
    <row r="51" spans="3:32" ht="18.75" x14ac:dyDescent="0.3">
      <c r="C51" s="51" t="s">
        <v>47</v>
      </c>
      <c r="D51" s="53"/>
      <c r="E51" s="53"/>
      <c r="F51" s="52">
        <f>D38</f>
        <v>0</v>
      </c>
      <c r="G51" s="53"/>
      <c r="J51" s="57"/>
      <c r="K51" s="53"/>
      <c r="L51" s="58"/>
      <c r="M51" s="58"/>
      <c r="N51" s="58"/>
      <c r="O51" s="58"/>
      <c r="P51" s="58"/>
      <c r="Q51" s="58"/>
      <c r="R51" s="58"/>
      <c r="S51" s="58"/>
      <c r="T51" s="53" t="s">
        <v>62</v>
      </c>
      <c r="U51" s="58"/>
      <c r="V51" s="58"/>
      <c r="W51" s="58"/>
      <c r="X51" s="58"/>
      <c r="Y51" s="85">
        <f>E13+E14</f>
        <v>0</v>
      </c>
    </row>
    <row r="52" spans="3:32" ht="18.75" x14ac:dyDescent="0.3">
      <c r="C52" s="53" t="s">
        <v>5</v>
      </c>
      <c r="D52" s="53"/>
      <c r="E52" s="52">
        <f>T38</f>
        <v>0</v>
      </c>
      <c r="F52" s="52"/>
      <c r="G52" s="53"/>
      <c r="J52" s="53"/>
      <c r="K52" s="53" t="s">
        <v>63</v>
      </c>
      <c r="L52" s="58"/>
      <c r="M52" s="58"/>
      <c r="N52" s="58"/>
      <c r="O52" s="58"/>
      <c r="P52" s="85">
        <f>E48+E49</f>
        <v>0</v>
      </c>
      <c r="Q52" s="58"/>
      <c r="R52" s="58"/>
      <c r="S52" s="58"/>
      <c r="T52" s="53" t="s">
        <v>63</v>
      </c>
      <c r="U52" s="58"/>
      <c r="V52" s="58"/>
      <c r="W52" s="58"/>
      <c r="X52" s="58"/>
      <c r="Y52" s="85">
        <f>E17+E18</f>
        <v>0</v>
      </c>
    </row>
    <row r="53" spans="3:32" ht="18.75" x14ac:dyDescent="0.3">
      <c r="C53" s="53" t="s">
        <v>6</v>
      </c>
      <c r="D53" s="53"/>
      <c r="E53" s="86">
        <f>V38</f>
        <v>0</v>
      </c>
      <c r="F53" s="52"/>
      <c r="G53" s="53"/>
      <c r="J53" s="53"/>
      <c r="K53" s="53" t="s">
        <v>64</v>
      </c>
      <c r="L53" s="58"/>
      <c r="M53" s="58"/>
      <c r="N53" s="58"/>
      <c r="O53" s="58"/>
      <c r="P53" s="85">
        <f>E52+E53</f>
        <v>0</v>
      </c>
      <c r="Q53" s="58"/>
      <c r="R53" s="58"/>
      <c r="S53" s="58"/>
      <c r="T53" s="53" t="s">
        <v>64</v>
      </c>
      <c r="U53" s="58"/>
      <c r="V53" s="58"/>
      <c r="W53" s="58"/>
      <c r="X53" s="58"/>
      <c r="Y53" s="85">
        <f>E21+E22</f>
        <v>0</v>
      </c>
    </row>
    <row r="54" spans="3:32" ht="18.75" x14ac:dyDescent="0.3">
      <c r="C54" s="53" t="s">
        <v>7</v>
      </c>
      <c r="D54" s="53"/>
      <c r="E54" s="86">
        <f>X38</f>
        <v>0</v>
      </c>
      <c r="F54" s="52"/>
      <c r="G54" s="53"/>
      <c r="J54" s="53"/>
      <c r="K54" s="53" t="s">
        <v>65</v>
      </c>
      <c r="L54" s="58"/>
      <c r="M54" s="58"/>
      <c r="N54" s="58"/>
      <c r="O54" s="58"/>
      <c r="P54" s="85">
        <f>E56+E57</f>
        <v>0</v>
      </c>
      <c r="Q54" s="58"/>
      <c r="R54" s="58"/>
      <c r="S54" s="58"/>
      <c r="T54" s="53" t="s">
        <v>65</v>
      </c>
      <c r="U54" s="58"/>
      <c r="V54" s="58"/>
      <c r="W54" s="58"/>
      <c r="X54" s="58"/>
      <c r="Y54" s="85">
        <f>E25+E26</f>
        <v>0</v>
      </c>
    </row>
    <row r="55" spans="3:32" ht="18.75" x14ac:dyDescent="0.3">
      <c r="C55" s="51" t="s">
        <v>48</v>
      </c>
      <c r="D55" s="53"/>
      <c r="E55" s="53"/>
      <c r="F55" s="52">
        <f>D39</f>
        <v>0</v>
      </c>
      <c r="G55" s="53"/>
      <c r="J55" s="53"/>
      <c r="K55" s="53" t="s">
        <v>66</v>
      </c>
      <c r="L55" s="58"/>
      <c r="M55" s="58"/>
      <c r="N55" s="58"/>
      <c r="O55" s="58"/>
      <c r="P55" s="85">
        <f>E60+E61</f>
        <v>0</v>
      </c>
      <c r="Q55" s="58"/>
      <c r="R55" s="58"/>
      <c r="S55" s="53"/>
      <c r="T55" s="53" t="s">
        <v>66</v>
      </c>
      <c r="U55" s="58"/>
      <c r="V55" s="58"/>
      <c r="W55" s="58"/>
      <c r="X55" s="58"/>
      <c r="Y55" s="85">
        <f>E29+E30</f>
        <v>0</v>
      </c>
    </row>
    <row r="56" spans="3:32" ht="18.75" x14ac:dyDescent="0.3">
      <c r="C56" s="53" t="s">
        <v>5</v>
      </c>
      <c r="D56" s="53"/>
      <c r="E56" s="52">
        <f>T39</f>
        <v>0</v>
      </c>
      <c r="F56" s="53"/>
      <c r="G56" s="53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3:32" ht="18.75" x14ac:dyDescent="0.3">
      <c r="C57" s="53" t="s">
        <v>6</v>
      </c>
      <c r="D57" s="53"/>
      <c r="E57" s="86">
        <f>V39</f>
        <v>0</v>
      </c>
      <c r="F57" s="53"/>
      <c r="G57" s="53"/>
    </row>
    <row r="58" spans="3:32" ht="18.75" x14ac:dyDescent="0.3">
      <c r="C58" s="53" t="s">
        <v>7</v>
      </c>
      <c r="D58" s="53"/>
      <c r="E58" s="86">
        <f>X39</f>
        <v>0</v>
      </c>
      <c r="F58" s="53"/>
      <c r="G58" s="53"/>
    </row>
    <row r="59" spans="3:32" ht="18.75" x14ac:dyDescent="0.3">
      <c r="C59" s="51" t="s">
        <v>49</v>
      </c>
      <c r="D59" s="53"/>
      <c r="E59" s="53"/>
      <c r="F59" s="53"/>
      <c r="G59" s="52">
        <f>D40</f>
        <v>0</v>
      </c>
    </row>
    <row r="60" spans="3:32" ht="18.75" x14ac:dyDescent="0.3">
      <c r="C60" s="53" t="s">
        <v>5</v>
      </c>
      <c r="D60" s="53"/>
      <c r="E60" s="52">
        <f>T40</f>
        <v>0</v>
      </c>
      <c r="F60" s="53"/>
      <c r="G60" s="53"/>
    </row>
    <row r="61" spans="3:32" ht="18.75" x14ac:dyDescent="0.3">
      <c r="C61" s="53" t="s">
        <v>6</v>
      </c>
      <c r="D61" s="56"/>
      <c r="E61" s="86">
        <f>V40</f>
        <v>0</v>
      </c>
      <c r="F61" s="56"/>
      <c r="G61" s="56"/>
    </row>
    <row r="62" spans="3:32" ht="18.75" x14ac:dyDescent="0.3">
      <c r="C62" s="53" t="s">
        <v>7</v>
      </c>
      <c r="D62" s="56"/>
      <c r="E62" s="86">
        <f>X40</f>
        <v>0</v>
      </c>
      <c r="F62" s="56"/>
      <c r="G62" s="56"/>
    </row>
    <row r="65" spans="2:6" ht="18.75" x14ac:dyDescent="0.3">
      <c r="C65" s="53" t="s">
        <v>75</v>
      </c>
    </row>
    <row r="67" spans="2:6" ht="15.75" x14ac:dyDescent="0.25">
      <c r="B67" s="67"/>
      <c r="C67" s="68"/>
      <c r="D67" s="68"/>
      <c r="E67" s="68"/>
      <c r="F67" s="67"/>
    </row>
    <row r="500" spans="4:42" ht="63" x14ac:dyDescent="0.25">
      <c r="D500" s="5" t="s">
        <v>16</v>
      </c>
      <c r="E500" s="69">
        <f>E36</f>
        <v>0</v>
      </c>
      <c r="F500" s="69">
        <f>G36</f>
        <v>0</v>
      </c>
      <c r="G500" s="69">
        <f>G36</f>
        <v>0</v>
      </c>
      <c r="H500" s="69">
        <f>'СВОД методиста ДО'!E25</f>
        <v>0</v>
      </c>
      <c r="I500" s="89">
        <f>'СВОД методиста ДО'!F25</f>
        <v>0</v>
      </c>
      <c r="J500" s="69">
        <f>'СВОД методиста ДО'!G25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'СВОД методиста ДО'!H25</f>
        <v>0</v>
      </c>
      <c r="Q500" s="69">
        <f>'СВОД методиста ДО'!I25</f>
        <v>0</v>
      </c>
      <c r="R500" s="69">
        <f>'СВОД методиста ДО'!J25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'СВОД методиста ДО'!K25</f>
        <v>0</v>
      </c>
      <c r="Y500" s="69">
        <f>'СВОД методиста ДО'!L25</f>
        <v>0</v>
      </c>
      <c r="Z500" s="69">
        <f>'СВОД методиста ДО'!M25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'СВОД методиста ДО'!N25</f>
        <v>0</v>
      </c>
      <c r="AG500" s="69">
        <f>'СВОД методиста ДО'!O25</f>
        <v>0</v>
      </c>
      <c r="AH500" s="69">
        <f>'СВОД методиста ДО'!P25</f>
        <v>0</v>
      </c>
      <c r="AJ500" s="5" t="s">
        <v>16</v>
      </c>
      <c r="AK500" s="69">
        <f>R36</f>
        <v>0</v>
      </c>
      <c r="AL500" s="69">
        <f>R36</f>
        <v>0</v>
      </c>
      <c r="AM500" s="69">
        <f>S36</f>
        <v>0</v>
      </c>
      <c r="AN500" s="69">
        <f>'СВОД методиста ДО'!Q25</f>
        <v>0</v>
      </c>
      <c r="AO500" s="69">
        <f>'СВОД методиста ДО'!R25</f>
        <v>0</v>
      </c>
      <c r="AP500" s="69">
        <f>'СВОД методиста ДО'!S25</f>
        <v>0</v>
      </c>
    </row>
    <row r="501" spans="4:42" ht="15.75" x14ac:dyDescent="0.25">
      <c r="D501" s="3" t="s">
        <v>17</v>
      </c>
      <c r="E501" s="69">
        <f t="shared" ref="E501:E504" si="8">E37</f>
        <v>0</v>
      </c>
      <c r="F501" s="69">
        <f t="shared" ref="F501:F504" si="9">G37</f>
        <v>0</v>
      </c>
      <c r="G501" s="69">
        <f t="shared" ref="G501:G504" si="10">G37</f>
        <v>0</v>
      </c>
      <c r="H501" s="69">
        <f>'СВОД методиста ДО'!E26</f>
        <v>0</v>
      </c>
      <c r="I501" s="89">
        <f>'СВОД методиста ДО'!F26</f>
        <v>0</v>
      </c>
      <c r="J501" s="69">
        <f>'СВОД методиста ДО'!G26</f>
        <v>0</v>
      </c>
      <c r="L501" s="3" t="s">
        <v>17</v>
      </c>
      <c r="M501" s="69">
        <f t="shared" ref="M501:O501" si="11">H37</f>
        <v>0</v>
      </c>
      <c r="N501" s="69">
        <f t="shared" si="11"/>
        <v>0</v>
      </c>
      <c r="O501" s="69">
        <f t="shared" si="11"/>
        <v>0</v>
      </c>
      <c r="P501" s="69">
        <f>'СВОД методиста ДО'!H26</f>
        <v>0</v>
      </c>
      <c r="Q501" s="69">
        <f>'СВОД методиста ДО'!I26</f>
        <v>0</v>
      </c>
      <c r="R501" s="69">
        <f>'СВОД методиста ДО'!J26</f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>'СВОД методиста ДО'!K26</f>
        <v>0</v>
      </c>
      <c r="Y501" s="69">
        <f>'СВОД методиста ДО'!L26</f>
        <v>0</v>
      </c>
      <c r="Z501" s="69">
        <f>'СВОД методиста ДО'!M26</f>
        <v>0</v>
      </c>
      <c r="AB501" s="3" t="s">
        <v>17</v>
      </c>
      <c r="AC501" s="69">
        <f t="shared" ref="AC501:AE501" si="13">N37</f>
        <v>0</v>
      </c>
      <c r="AD501" s="69">
        <f t="shared" si="13"/>
        <v>0</v>
      </c>
      <c r="AE501" s="69">
        <f t="shared" si="13"/>
        <v>0</v>
      </c>
      <c r="AF501" s="69">
        <f>'СВОД методиста ДО'!N26</f>
        <v>0</v>
      </c>
      <c r="AG501" s="69">
        <f>'СВОД методиста ДО'!O26</f>
        <v>0</v>
      </c>
      <c r="AH501" s="69">
        <f>'СВОД методиста ДО'!P26</f>
        <v>0</v>
      </c>
      <c r="AJ501" s="3" t="s">
        <v>17</v>
      </c>
      <c r="AK501" s="69">
        <f t="shared" ref="AK501:AK504" si="14">R37</f>
        <v>0</v>
      </c>
      <c r="AL501" s="69">
        <f t="shared" ref="AL501:AM501" si="15">R37</f>
        <v>0</v>
      </c>
      <c r="AM501" s="69">
        <f t="shared" si="15"/>
        <v>0</v>
      </c>
      <c r="AN501" s="69">
        <f>'СВОД методиста ДО'!Q26</f>
        <v>0</v>
      </c>
      <c r="AO501" s="69">
        <f>'СВОД методиста ДО'!R26</f>
        <v>0</v>
      </c>
      <c r="AP501" s="69">
        <f>'СВОД методиста ДО'!S26</f>
        <v>0</v>
      </c>
    </row>
    <row r="502" spans="4:42" ht="15.75" x14ac:dyDescent="0.25">
      <c r="D502" s="3" t="s">
        <v>18</v>
      </c>
      <c r="E502" s="69">
        <f t="shared" si="8"/>
        <v>0</v>
      </c>
      <c r="F502" s="69">
        <f t="shared" si="9"/>
        <v>0</v>
      </c>
      <c r="G502" s="69">
        <f t="shared" si="10"/>
        <v>0</v>
      </c>
      <c r="H502" s="69">
        <f>'СВОД методиста ДО'!E27</f>
        <v>0</v>
      </c>
      <c r="I502" s="89">
        <f>'СВОД методиста ДО'!F27</f>
        <v>0</v>
      </c>
      <c r="J502" s="69">
        <f>'СВОД методиста ДО'!G27</f>
        <v>0</v>
      </c>
      <c r="L502" s="3" t="s">
        <v>18</v>
      </c>
      <c r="M502" s="69">
        <f t="shared" ref="M502:O502" si="16">H38</f>
        <v>0</v>
      </c>
      <c r="N502" s="69">
        <f t="shared" si="16"/>
        <v>0</v>
      </c>
      <c r="O502" s="69">
        <f t="shared" si="16"/>
        <v>0</v>
      </c>
      <c r="P502" s="69">
        <f>'СВОД методиста ДО'!H27</f>
        <v>0</v>
      </c>
      <c r="Q502" s="69">
        <f>'СВОД методиста ДО'!I27</f>
        <v>0</v>
      </c>
      <c r="R502" s="69">
        <f>'СВОД методиста ДО'!J27</f>
        <v>0</v>
      </c>
      <c r="T502" s="3" t="s">
        <v>18</v>
      </c>
      <c r="U502" s="69">
        <f t="shared" ref="U502:W502" si="17">K38</f>
        <v>0</v>
      </c>
      <c r="V502" s="69">
        <f t="shared" si="17"/>
        <v>0</v>
      </c>
      <c r="W502" s="69">
        <f t="shared" si="17"/>
        <v>0</v>
      </c>
      <c r="X502" s="69">
        <f>'СВОД методиста ДО'!K27</f>
        <v>0</v>
      </c>
      <c r="Y502" s="69">
        <f>'СВОД методиста ДО'!L27</f>
        <v>0</v>
      </c>
      <c r="Z502" s="69">
        <f>'СВОД методиста ДО'!M27</f>
        <v>0</v>
      </c>
      <c r="AB502" s="3" t="s">
        <v>18</v>
      </c>
      <c r="AC502" s="69">
        <f t="shared" ref="AC502:AE502" si="18">N38</f>
        <v>0</v>
      </c>
      <c r="AD502" s="69">
        <f t="shared" si="18"/>
        <v>0</v>
      </c>
      <c r="AE502" s="69">
        <f t="shared" si="18"/>
        <v>0</v>
      </c>
      <c r="AF502" s="69">
        <f>'СВОД методиста ДО'!N27</f>
        <v>0</v>
      </c>
      <c r="AG502" s="69">
        <f>'СВОД методиста ДО'!O27</f>
        <v>0</v>
      </c>
      <c r="AH502" s="69">
        <f>'СВОД методиста ДО'!P27</f>
        <v>0</v>
      </c>
      <c r="AJ502" s="3" t="s">
        <v>18</v>
      </c>
      <c r="AK502" s="69">
        <f t="shared" si="14"/>
        <v>0</v>
      </c>
      <c r="AL502" s="69">
        <f t="shared" ref="AL502:AM502" si="19">R38</f>
        <v>0</v>
      </c>
      <c r="AM502" s="69">
        <f t="shared" si="19"/>
        <v>0</v>
      </c>
      <c r="AN502" s="69">
        <f>'СВОД методиста ДО'!Q27</f>
        <v>0</v>
      </c>
      <c r="AO502" s="69">
        <f>'СВОД методиста ДО'!R27</f>
        <v>0</v>
      </c>
      <c r="AP502" s="69">
        <f>'СВОД методиста ДО'!S27</f>
        <v>0</v>
      </c>
    </row>
    <row r="503" spans="4:42" ht="15.75" x14ac:dyDescent="0.25">
      <c r="D503" s="3" t="s">
        <v>19</v>
      </c>
      <c r="E503" s="69">
        <f t="shared" si="8"/>
        <v>0</v>
      </c>
      <c r="F503" s="69">
        <f t="shared" si="9"/>
        <v>0</v>
      </c>
      <c r="G503" s="69">
        <f t="shared" si="10"/>
        <v>0</v>
      </c>
      <c r="H503" s="69">
        <f>'СВОД методиста ДО'!E28</f>
        <v>0</v>
      </c>
      <c r="I503" s="89">
        <f>'СВОД методиста ДО'!F28</f>
        <v>0</v>
      </c>
      <c r="J503" s="69">
        <f>'СВОД методиста ДО'!G28</f>
        <v>0</v>
      </c>
      <c r="L503" s="3" t="s">
        <v>19</v>
      </c>
      <c r="M503" s="69">
        <f t="shared" ref="M503:O503" si="20">H39</f>
        <v>0</v>
      </c>
      <c r="N503" s="69">
        <f t="shared" si="20"/>
        <v>0</v>
      </c>
      <c r="O503" s="69">
        <f t="shared" si="20"/>
        <v>0</v>
      </c>
      <c r="P503" s="69">
        <f>'СВОД методиста ДО'!H28</f>
        <v>0</v>
      </c>
      <c r="Q503" s="69">
        <f>'СВОД методиста ДО'!I28</f>
        <v>0</v>
      </c>
      <c r="R503" s="69">
        <f>'СВОД методиста ДО'!J28</f>
        <v>0</v>
      </c>
      <c r="T503" s="3" t="s">
        <v>19</v>
      </c>
      <c r="U503" s="69">
        <f t="shared" ref="U503:W503" si="21">K39</f>
        <v>0</v>
      </c>
      <c r="V503" s="69">
        <f t="shared" si="21"/>
        <v>0</v>
      </c>
      <c r="W503" s="69">
        <f t="shared" si="21"/>
        <v>0</v>
      </c>
      <c r="X503" s="69">
        <f>'СВОД методиста ДО'!K28</f>
        <v>0</v>
      </c>
      <c r="Y503" s="69">
        <f>'СВОД методиста ДО'!L28</f>
        <v>0</v>
      </c>
      <c r="Z503" s="69">
        <f>'СВОД методиста ДО'!M28</f>
        <v>0</v>
      </c>
      <c r="AB503" s="3" t="s">
        <v>19</v>
      </c>
      <c r="AC503" s="69">
        <f t="shared" ref="AC503:AE503" si="22">N39</f>
        <v>0</v>
      </c>
      <c r="AD503" s="69">
        <f t="shared" si="22"/>
        <v>0</v>
      </c>
      <c r="AE503" s="69">
        <f t="shared" si="22"/>
        <v>0</v>
      </c>
      <c r="AF503" s="69">
        <f>'СВОД методиста ДО'!N28</f>
        <v>0</v>
      </c>
      <c r="AG503" s="69">
        <f>'СВОД методиста ДО'!O28</f>
        <v>0</v>
      </c>
      <c r="AH503" s="69">
        <f>'СВОД методиста ДО'!P28</f>
        <v>0</v>
      </c>
      <c r="AJ503" s="3" t="s">
        <v>19</v>
      </c>
      <c r="AK503" s="69">
        <f t="shared" si="14"/>
        <v>0</v>
      </c>
      <c r="AL503" s="69">
        <f t="shared" ref="AL503:AM503" si="23">R39</f>
        <v>0</v>
      </c>
      <c r="AM503" s="69">
        <f t="shared" si="23"/>
        <v>0</v>
      </c>
      <c r="AN503" s="69">
        <f>'СВОД методиста ДО'!Q28</f>
        <v>0</v>
      </c>
      <c r="AO503" s="69">
        <f>'СВОД методиста ДО'!R28</f>
        <v>0</v>
      </c>
      <c r="AP503" s="69">
        <f>'СВОД методиста ДО'!S28</f>
        <v>0</v>
      </c>
    </row>
    <row r="504" spans="4:42" ht="47.25" x14ac:dyDescent="0.25">
      <c r="D504" s="5" t="s">
        <v>32</v>
      </c>
      <c r="E504" s="69">
        <f t="shared" si="8"/>
        <v>0</v>
      </c>
      <c r="F504" s="69">
        <f t="shared" si="9"/>
        <v>0</v>
      </c>
      <c r="G504" s="69">
        <f t="shared" si="10"/>
        <v>0</v>
      </c>
      <c r="H504" s="69">
        <f>'СВОД методиста ДО'!E29</f>
        <v>0</v>
      </c>
      <c r="I504" s="89">
        <f>'СВОД методиста ДО'!F29</f>
        <v>0</v>
      </c>
      <c r="J504" s="69">
        <f>'СВОД методиста ДО'!G29</f>
        <v>0</v>
      </c>
      <c r="L504" s="5" t="s">
        <v>32</v>
      </c>
      <c r="M504" s="69">
        <f t="shared" ref="M504:O504" si="24">H40</f>
        <v>0</v>
      </c>
      <c r="N504" s="69">
        <f t="shared" si="24"/>
        <v>0</v>
      </c>
      <c r="O504" s="69">
        <f t="shared" si="24"/>
        <v>0</v>
      </c>
      <c r="P504" s="69">
        <f>'СВОД методиста ДО'!H29</f>
        <v>0</v>
      </c>
      <c r="Q504" s="69">
        <f>'СВОД методиста ДО'!I29</f>
        <v>0</v>
      </c>
      <c r="R504" s="69">
        <f>'СВОД методиста ДО'!J29</f>
        <v>0</v>
      </c>
      <c r="T504" s="5" t="s">
        <v>32</v>
      </c>
      <c r="U504" s="69">
        <f t="shared" ref="U504:W504" si="25">K40</f>
        <v>0</v>
      </c>
      <c r="V504" s="69">
        <f t="shared" si="25"/>
        <v>0</v>
      </c>
      <c r="W504" s="69">
        <f t="shared" si="25"/>
        <v>0</v>
      </c>
      <c r="X504" s="69">
        <f>'СВОД методиста ДО'!K29</f>
        <v>0</v>
      </c>
      <c r="Y504" s="69">
        <f>'СВОД методиста ДО'!L29</f>
        <v>0</v>
      </c>
      <c r="Z504" s="69">
        <f>'СВОД методиста ДО'!M29</f>
        <v>0</v>
      </c>
      <c r="AB504" s="5" t="s">
        <v>32</v>
      </c>
      <c r="AC504" s="69">
        <f t="shared" ref="AC504:AE504" si="26">N40</f>
        <v>0</v>
      </c>
      <c r="AD504" s="69">
        <f t="shared" si="26"/>
        <v>0</v>
      </c>
      <c r="AE504" s="69">
        <f t="shared" si="26"/>
        <v>0</v>
      </c>
      <c r="AF504" s="69">
        <f>'СВОД методиста ДО'!N29</f>
        <v>0</v>
      </c>
      <c r="AG504" s="69">
        <f>'СВОД методиста ДО'!O29</f>
        <v>0</v>
      </c>
      <c r="AH504" s="69">
        <f>'СВОД методиста ДО'!P29</f>
        <v>0</v>
      </c>
      <c r="AJ504" s="5" t="s">
        <v>32</v>
      </c>
      <c r="AK504" s="69">
        <f t="shared" si="14"/>
        <v>0</v>
      </c>
      <c r="AL504" s="69">
        <f t="shared" ref="AL504:AM504" si="27">R40</f>
        <v>0</v>
      </c>
      <c r="AM504" s="69">
        <f t="shared" si="27"/>
        <v>0</v>
      </c>
      <c r="AN504" s="69">
        <f>'СВОД методиста ДО'!Q29</f>
        <v>0</v>
      </c>
      <c r="AO504" s="69">
        <f>'СВОД методиста ДО'!R29</f>
        <v>0</v>
      </c>
      <c r="AP504" s="69">
        <f>'СВОД методиста ДО'!S29</f>
        <v>0</v>
      </c>
    </row>
    <row r="505" spans="4:42" x14ac:dyDescent="0.25">
      <c r="D505" s="69"/>
      <c r="E505" s="111" t="s">
        <v>76</v>
      </c>
      <c r="F505" s="111"/>
      <c r="G505" s="111"/>
      <c r="H505" s="111" t="s">
        <v>77</v>
      </c>
      <c r="I505" s="111"/>
      <c r="J505" s="111"/>
      <c r="L505" s="69"/>
      <c r="M505" s="111" t="s">
        <v>76</v>
      </c>
      <c r="N505" s="111"/>
      <c r="O505" s="111"/>
      <c r="P505" s="111" t="s">
        <v>77</v>
      </c>
      <c r="Q505" s="111"/>
      <c r="R505" s="111"/>
      <c r="T505" s="69"/>
      <c r="U505" s="111" t="s">
        <v>76</v>
      </c>
      <c r="V505" s="111"/>
      <c r="W505" s="111"/>
      <c r="X505" s="111" t="s">
        <v>77</v>
      </c>
      <c r="Y505" s="111"/>
      <c r="Z505" s="111"/>
      <c r="AB505" s="69"/>
      <c r="AC505" s="111" t="s">
        <v>76</v>
      </c>
      <c r="AD505" s="111"/>
      <c r="AE505" s="111"/>
      <c r="AF505" s="111" t="s">
        <v>77</v>
      </c>
      <c r="AG505" s="111"/>
      <c r="AH505" s="111"/>
      <c r="AJ505" s="69"/>
      <c r="AK505" s="111" t="s">
        <v>76</v>
      </c>
      <c r="AL505" s="111"/>
      <c r="AM505" s="111"/>
      <c r="AN505" s="111" t="s">
        <v>77</v>
      </c>
      <c r="AO505" s="111"/>
      <c r="AP505" s="111"/>
    </row>
  </sheetData>
  <sheetProtection sheet="1" objects="1" scenarios="1" selectLockedCells="1"/>
  <mergeCells count="28">
    <mergeCell ref="C33:L33"/>
    <mergeCell ref="B34:B35"/>
    <mergeCell ref="C34:C35"/>
    <mergeCell ref="K34:M34"/>
    <mergeCell ref="C5:AE5"/>
    <mergeCell ref="C11:X11"/>
    <mergeCell ref="G12:AE12"/>
    <mergeCell ref="AF505:AH505"/>
    <mergeCell ref="N34:P34"/>
    <mergeCell ref="Q34:S34"/>
    <mergeCell ref="Z34:AE34"/>
    <mergeCell ref="G46:AE46"/>
    <mergeCell ref="B41:C41"/>
    <mergeCell ref="B42:C42"/>
    <mergeCell ref="AK505:AM505"/>
    <mergeCell ref="AN505:AP505"/>
    <mergeCell ref="D34:D35"/>
    <mergeCell ref="E34:G34"/>
    <mergeCell ref="H34:J34"/>
    <mergeCell ref="T34:Y34"/>
    <mergeCell ref="K49:AF49"/>
    <mergeCell ref="E505:G505"/>
    <mergeCell ref="H505:J505"/>
    <mergeCell ref="M505:O505"/>
    <mergeCell ref="P505:R505"/>
    <mergeCell ref="U505:W505"/>
    <mergeCell ref="X505:Z505"/>
    <mergeCell ref="AC505:AE50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16"/>
  <sheetViews>
    <sheetView topLeftCell="A40" zoomScale="60" zoomScaleNormal="60" workbookViewId="0">
      <selection activeCell="D36" sqref="D36:S38"/>
    </sheetView>
  </sheetViews>
  <sheetFormatPr defaultRowHeight="15" x14ac:dyDescent="0.25"/>
  <cols>
    <col min="3" max="3" width="44.7109375" customWidth="1"/>
    <col min="4" max="31" width="10.7109375" customWidth="1"/>
  </cols>
  <sheetData>
    <row r="1" spans="2:31" ht="15.7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3" spans="2:31" ht="15.75" x14ac:dyDescent="0.25">
      <c r="C3" s="59"/>
    </row>
    <row r="5" spans="2:31" ht="80.25" customHeight="1" x14ac:dyDescent="0.25">
      <c r="C5" s="110" t="s">
        <v>78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</row>
    <row r="6" spans="2:31" ht="18.75" x14ac:dyDescent="0.3">
      <c r="B6" s="1"/>
      <c r="C6" s="51" t="s">
        <v>43</v>
      </c>
      <c r="E6" s="52">
        <f>'СВОД методиста ДО'!D47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 x14ac:dyDescent="0.3">
      <c r="B7" s="1"/>
      <c r="C7" s="53" t="s">
        <v>5</v>
      </c>
      <c r="E7" s="52">
        <f>'СВОД методиста ДО'!T47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 x14ac:dyDescent="0.3">
      <c r="B8" s="1"/>
      <c r="C8" s="53" t="s">
        <v>6</v>
      </c>
      <c r="E8" s="86">
        <f>'СВОД методиста ДО'!V47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 x14ac:dyDescent="0.3">
      <c r="B9" s="1"/>
      <c r="C9" s="53" t="s">
        <v>7</v>
      </c>
      <c r="E9" s="86">
        <f>'СВОД методиста ДО'!X47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 x14ac:dyDescent="0.3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 x14ac:dyDescent="0.25">
      <c r="B11" s="1"/>
      <c r="C11" s="109" t="s">
        <v>79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2:31" ht="18.75" x14ac:dyDescent="0.3">
      <c r="B12" s="1"/>
      <c r="C12" s="54" t="s">
        <v>45</v>
      </c>
      <c r="D12" s="53"/>
      <c r="F12" s="55" t="b">
        <f>'СВОД методиста ДО'!D42</f>
        <v>1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2:31" ht="18.75" x14ac:dyDescent="0.3">
      <c r="B13" s="1"/>
      <c r="C13" s="53" t="s">
        <v>5</v>
      </c>
      <c r="D13" s="53"/>
      <c r="E13" s="52">
        <f>'СВОД методиста ДО'!T42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 x14ac:dyDescent="0.3">
      <c r="B14" s="1"/>
      <c r="C14" s="53" t="s">
        <v>6</v>
      </c>
      <c r="D14" s="53"/>
      <c r="E14" s="86">
        <f>'СВОД методиста ДО'!V42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 x14ac:dyDescent="0.3">
      <c r="B15" s="1"/>
      <c r="C15" s="53" t="s">
        <v>7</v>
      </c>
      <c r="D15" s="53"/>
      <c r="E15" s="86">
        <f>'СВОД методиста ДО'!X42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 x14ac:dyDescent="0.3">
      <c r="B16" s="1"/>
      <c r="C16" s="51" t="s">
        <v>46</v>
      </c>
      <c r="D16" s="53"/>
      <c r="E16" s="53"/>
      <c r="F16" s="52">
        <f>'СВОД методиста ДО'!D43</f>
        <v>0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 x14ac:dyDescent="0.3">
      <c r="B17" s="1"/>
      <c r="C17" s="53" t="s">
        <v>5</v>
      </c>
      <c r="D17" s="53"/>
      <c r="E17" s="52">
        <f>'СВОД методиста ДО'!T43</f>
        <v>0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 x14ac:dyDescent="0.3">
      <c r="B18" s="1"/>
      <c r="C18" s="53" t="s">
        <v>6</v>
      </c>
      <c r="D18" s="53"/>
      <c r="E18" s="86">
        <f>'СВОД методиста ДО'!V43</f>
        <v>0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 x14ac:dyDescent="0.3">
      <c r="B19" s="1"/>
      <c r="C19" s="53" t="s">
        <v>7</v>
      </c>
      <c r="D19" s="53"/>
      <c r="E19" s="86">
        <f>'СВОД методиста ДО'!X43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 x14ac:dyDescent="0.3">
      <c r="B20" s="1"/>
      <c r="C20" s="51" t="s">
        <v>47</v>
      </c>
      <c r="D20" s="53"/>
      <c r="E20" s="53"/>
      <c r="F20" s="52">
        <f>'СВОД методиста ДО'!D44</f>
        <v>0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 x14ac:dyDescent="0.3">
      <c r="B21" s="1"/>
      <c r="C21" s="53" t="s">
        <v>5</v>
      </c>
      <c r="D21" s="53"/>
      <c r="E21" s="52">
        <f>'СВОД методиста ДО'!T44</f>
        <v>0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 x14ac:dyDescent="0.3">
      <c r="B22" s="1"/>
      <c r="C22" s="53" t="s">
        <v>6</v>
      </c>
      <c r="D22" s="53"/>
      <c r="E22" s="86">
        <f>'СВОД методиста ДО'!V44</f>
        <v>0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 x14ac:dyDescent="0.3">
      <c r="B23" s="1"/>
      <c r="C23" s="53" t="s">
        <v>7</v>
      </c>
      <c r="D23" s="53"/>
      <c r="E23" s="86">
        <f>'СВОД методиста ДО'!X44</f>
        <v>0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 x14ac:dyDescent="0.3">
      <c r="C24" s="51" t="s">
        <v>48</v>
      </c>
      <c r="D24" s="53"/>
      <c r="E24" s="53"/>
      <c r="F24" s="52">
        <f>'СВОД методиста ДО'!D45</f>
        <v>0</v>
      </c>
      <c r="G24" s="53"/>
      <c r="H24" s="53"/>
      <c r="I24" s="53"/>
      <c r="J24" s="53"/>
      <c r="K24" s="53"/>
      <c r="L24" s="56"/>
    </row>
    <row r="25" spans="2:17" ht="18.75" x14ac:dyDescent="0.3">
      <c r="C25" s="53" t="s">
        <v>5</v>
      </c>
      <c r="D25" s="53"/>
      <c r="E25" s="52">
        <f>'СВОД методиста ДО'!T45</f>
        <v>0</v>
      </c>
      <c r="F25" s="53"/>
      <c r="G25" s="53"/>
      <c r="H25" s="53"/>
      <c r="I25" s="53"/>
      <c r="J25" s="53"/>
      <c r="K25" s="53"/>
      <c r="L25" s="56"/>
    </row>
    <row r="26" spans="2:17" ht="18.75" x14ac:dyDescent="0.3">
      <c r="C26" s="53" t="s">
        <v>6</v>
      </c>
      <c r="D26" s="53"/>
      <c r="E26" s="86">
        <f>'СВОД методиста ДО'!V45</f>
        <v>0</v>
      </c>
      <c r="F26" s="53"/>
      <c r="G26" s="53"/>
      <c r="H26" s="53"/>
      <c r="I26" s="53"/>
      <c r="J26" s="53"/>
      <c r="K26" s="53"/>
      <c r="L26" s="56"/>
    </row>
    <row r="27" spans="2:17" ht="18.75" x14ac:dyDescent="0.3">
      <c r="C27" s="53" t="s">
        <v>7</v>
      </c>
      <c r="D27" s="53"/>
      <c r="E27" s="86">
        <f>'СВОД методиста ДО'!X45</f>
        <v>0</v>
      </c>
      <c r="F27" s="53"/>
      <c r="G27" s="53"/>
      <c r="H27" s="53"/>
      <c r="I27" s="53"/>
      <c r="J27" s="53"/>
      <c r="K27" s="53"/>
      <c r="L27" s="56"/>
    </row>
    <row r="28" spans="2:17" ht="18.75" x14ac:dyDescent="0.3">
      <c r="C28" s="51" t="s">
        <v>49</v>
      </c>
      <c r="D28" s="53"/>
      <c r="E28" s="53"/>
      <c r="F28" s="53"/>
      <c r="G28" s="52">
        <f>'СВОД методиста ДО'!D46</f>
        <v>0</v>
      </c>
      <c r="H28" s="53"/>
      <c r="I28" s="53"/>
      <c r="J28" s="53"/>
      <c r="K28" s="53"/>
      <c r="L28" s="56"/>
    </row>
    <row r="29" spans="2:17" ht="18.75" x14ac:dyDescent="0.3">
      <c r="C29" s="53" t="s">
        <v>5</v>
      </c>
      <c r="D29" s="53"/>
      <c r="E29" s="52">
        <f>'СВОД методиста ДО'!T46</f>
        <v>0</v>
      </c>
      <c r="F29" s="53"/>
      <c r="G29" s="53"/>
      <c r="H29" s="53"/>
      <c r="I29" s="53"/>
      <c r="J29" s="53"/>
      <c r="K29" s="53"/>
      <c r="L29" s="56"/>
    </row>
    <row r="30" spans="2:17" ht="18.75" x14ac:dyDescent="0.3">
      <c r="C30" s="53" t="s">
        <v>6</v>
      </c>
      <c r="D30" s="56"/>
      <c r="E30" s="86">
        <f>'СВОД методиста ДО'!V46</f>
        <v>0</v>
      </c>
      <c r="F30" s="56"/>
      <c r="G30" s="56"/>
      <c r="H30" s="56"/>
      <c r="I30" s="56"/>
      <c r="J30" s="56"/>
      <c r="K30" s="56"/>
      <c r="L30" s="56"/>
    </row>
    <row r="31" spans="2:17" ht="18.75" x14ac:dyDescent="0.3">
      <c r="C31" s="53" t="s">
        <v>7</v>
      </c>
      <c r="D31" s="56"/>
      <c r="E31" s="86">
        <f>'СВОД методиста ДО'!X46</f>
        <v>0</v>
      </c>
      <c r="F31" s="56"/>
      <c r="G31" s="56"/>
      <c r="H31" s="56"/>
      <c r="I31" s="56"/>
      <c r="J31" s="56"/>
      <c r="K31" s="56"/>
      <c r="L31" s="56"/>
    </row>
    <row r="32" spans="2:17" ht="18.75" x14ac:dyDescent="0.3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1" ht="18.75" x14ac:dyDescent="0.25">
      <c r="C33" s="109" t="s">
        <v>80</v>
      </c>
      <c r="D33" s="109"/>
      <c r="E33" s="109"/>
      <c r="F33" s="109"/>
      <c r="G33" s="109"/>
      <c r="H33" s="109"/>
      <c r="I33" s="109"/>
      <c r="J33" s="109"/>
      <c r="K33" s="109"/>
      <c r="L33" s="109"/>
    </row>
    <row r="34" spans="2:31" ht="48" customHeight="1" x14ac:dyDescent="0.25">
      <c r="B34" s="93" t="s">
        <v>0</v>
      </c>
      <c r="C34" s="94" t="s">
        <v>15</v>
      </c>
      <c r="D34" s="94" t="s">
        <v>12</v>
      </c>
      <c r="E34" s="93" t="s">
        <v>4</v>
      </c>
      <c r="F34" s="93"/>
      <c r="G34" s="93"/>
      <c r="H34" s="94" t="s">
        <v>9</v>
      </c>
      <c r="I34" s="94"/>
      <c r="J34" s="94"/>
      <c r="K34" s="94" t="s">
        <v>10</v>
      </c>
      <c r="L34" s="94"/>
      <c r="M34" s="94"/>
      <c r="N34" s="94" t="s">
        <v>11</v>
      </c>
      <c r="O34" s="94"/>
      <c r="P34" s="94"/>
      <c r="Q34" s="94" t="s">
        <v>8</v>
      </c>
      <c r="R34" s="94"/>
      <c r="S34" s="94"/>
      <c r="T34" s="106" t="s">
        <v>31</v>
      </c>
      <c r="U34" s="107"/>
      <c r="V34" s="107"/>
      <c r="W34" s="107"/>
      <c r="X34" s="107"/>
      <c r="Y34" s="108"/>
      <c r="Z34" s="116"/>
      <c r="AA34" s="116"/>
      <c r="AB34" s="116"/>
      <c r="AC34" s="116"/>
      <c r="AD34" s="116"/>
      <c r="AE34" s="116"/>
    </row>
    <row r="35" spans="2:31" ht="78.75" customHeight="1" x14ac:dyDescent="0.25">
      <c r="B35" s="93"/>
      <c r="C35" s="94"/>
      <c r="D35" s="94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1" ht="24" customHeight="1" x14ac:dyDescent="0.25">
      <c r="B36" s="36">
        <v>1</v>
      </c>
      <c r="C36" s="5" t="s">
        <v>16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ref="T36:T40" si="0">(E36+H36+K36+N36+Q36)/5</f>
        <v>0</v>
      </c>
      <c r="U36" s="27" t="e">
        <f t="shared" ref="U36:U41" si="1">T36*100/D36</f>
        <v>#DIV/0!</v>
      </c>
      <c r="V36" s="31">
        <f t="shared" ref="V36:V41" si="2">(F36+I36+L36+O36+R36)/5</f>
        <v>0</v>
      </c>
      <c r="W36" s="27" t="e">
        <f t="shared" ref="W36:W41" si="3">V36*100/D36</f>
        <v>#DIV/0!</v>
      </c>
      <c r="X36" s="31">
        <f t="shared" ref="X36:X41" si="4">(G36+J36+M36+P36+S36)/5</f>
        <v>0</v>
      </c>
      <c r="Y36" s="2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1" ht="15.75" x14ac:dyDescent="0.2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1" ht="15.75" x14ac:dyDescent="0.2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1" ht="15.75" x14ac:dyDescent="0.2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84"/>
      <c r="AA39" s="82"/>
      <c r="AB39" s="84"/>
      <c r="AC39" s="82"/>
      <c r="AD39" s="84"/>
      <c r="AE39" s="82"/>
    </row>
    <row r="40" spans="2:31" ht="18.75" customHeight="1" x14ac:dyDescent="0.25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84"/>
      <c r="AA40" s="82"/>
      <c r="AB40" s="84"/>
      <c r="AC40" s="82"/>
      <c r="AD40" s="84"/>
      <c r="AE40" s="82"/>
    </row>
    <row r="41" spans="2:31" ht="22.5" customHeight="1" x14ac:dyDescent="0.25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84"/>
      <c r="AA41" s="82"/>
      <c r="AB41" s="84"/>
      <c r="AC41" s="82"/>
      <c r="AD41" s="84"/>
      <c r="AE41" s="82"/>
    </row>
    <row r="42" spans="2:31" ht="15.75" x14ac:dyDescent="0.2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</row>
    <row r="45" spans="2:31" ht="18.75" x14ac:dyDescent="0.3">
      <c r="C45" s="53" t="s">
        <v>81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1" ht="18.75" x14ac:dyDescent="0.25">
      <c r="C46" s="66" t="s">
        <v>45</v>
      </c>
      <c r="F46" s="55">
        <f>D36</f>
        <v>0</v>
      </c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</row>
    <row r="47" spans="2:31" ht="18.75" x14ac:dyDescent="0.3">
      <c r="C47" s="53" t="s">
        <v>5</v>
      </c>
      <c r="D47" s="53"/>
      <c r="E47" s="52">
        <f>T36</f>
        <v>0</v>
      </c>
      <c r="F47" s="55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</row>
    <row r="48" spans="2:31" ht="18.75" x14ac:dyDescent="0.3">
      <c r="C48" s="53" t="s">
        <v>6</v>
      </c>
      <c r="D48" s="53"/>
      <c r="E48" s="86">
        <f>V36</f>
        <v>0</v>
      </c>
      <c r="F48" s="55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</row>
    <row r="49" spans="3:32" ht="18.75" x14ac:dyDescent="0.3">
      <c r="C49" s="53" t="s">
        <v>7</v>
      </c>
      <c r="D49" s="53"/>
      <c r="E49" s="86">
        <f>X36</f>
        <v>0</v>
      </c>
      <c r="F49" s="55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</row>
    <row r="50" spans="3:32" ht="18.75" x14ac:dyDescent="0.3">
      <c r="C50" s="51" t="s">
        <v>46</v>
      </c>
      <c r="D50" s="53"/>
      <c r="E50" s="53"/>
      <c r="F50" s="52">
        <f>D37</f>
        <v>0</v>
      </c>
      <c r="G50" s="53"/>
      <c r="J50" s="51"/>
      <c r="P50" s="55"/>
    </row>
    <row r="51" spans="3:32" ht="18.75" x14ac:dyDescent="0.3">
      <c r="C51" s="53" t="s">
        <v>5</v>
      </c>
      <c r="D51" s="53"/>
      <c r="E51" s="52">
        <f>T37</f>
        <v>0</v>
      </c>
      <c r="F51" s="52"/>
      <c r="G51" s="53"/>
      <c r="J51" s="51"/>
      <c r="P51" s="55"/>
    </row>
    <row r="52" spans="3:32" ht="18.75" x14ac:dyDescent="0.3">
      <c r="C52" s="53" t="s">
        <v>6</v>
      </c>
      <c r="D52" s="53"/>
      <c r="E52" s="86">
        <f>V37</f>
        <v>0</v>
      </c>
      <c r="F52" s="52"/>
      <c r="G52" s="53"/>
      <c r="K52" s="109" t="s">
        <v>72</v>
      </c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</row>
    <row r="53" spans="3:32" ht="18.75" x14ac:dyDescent="0.3">
      <c r="C53" s="53" t="s">
        <v>7</v>
      </c>
      <c r="D53" s="53"/>
      <c r="E53" s="86">
        <f>X37</f>
        <v>0</v>
      </c>
      <c r="F53" s="52"/>
      <c r="G53" s="53"/>
      <c r="J53" s="65"/>
      <c r="K53" s="57" t="s">
        <v>74</v>
      </c>
      <c r="T53" s="51" t="s">
        <v>82</v>
      </c>
    </row>
    <row r="54" spans="3:32" ht="18.75" x14ac:dyDescent="0.3">
      <c r="C54" s="51" t="s">
        <v>47</v>
      </c>
      <c r="D54" s="53"/>
      <c r="E54" s="53"/>
      <c r="F54" s="52">
        <f>D38</f>
        <v>0</v>
      </c>
      <c r="G54" s="53"/>
      <c r="J54" s="57"/>
      <c r="K54" s="53" t="s">
        <v>62</v>
      </c>
      <c r="L54" s="58"/>
      <c r="M54" s="58"/>
      <c r="N54" s="58"/>
      <c r="O54" s="58"/>
      <c r="P54" s="86">
        <f>E47+E48</f>
        <v>0</v>
      </c>
      <c r="Q54" s="58"/>
      <c r="R54" s="58"/>
      <c r="S54" s="58"/>
      <c r="T54" s="53" t="s">
        <v>62</v>
      </c>
      <c r="U54" s="58"/>
      <c r="V54" s="58"/>
      <c r="W54" s="58"/>
      <c r="X54" s="58"/>
      <c r="Y54" s="85">
        <f>E13+E14</f>
        <v>0</v>
      </c>
    </row>
    <row r="55" spans="3:32" ht="18.75" x14ac:dyDescent="0.3">
      <c r="C55" s="53" t="s">
        <v>5</v>
      </c>
      <c r="D55" s="53"/>
      <c r="E55" s="52">
        <f>T38</f>
        <v>0</v>
      </c>
      <c r="F55" s="52"/>
      <c r="G55" s="53"/>
      <c r="J55" s="53"/>
      <c r="K55" s="53" t="s">
        <v>63</v>
      </c>
      <c r="L55" s="58"/>
      <c r="M55" s="58"/>
      <c r="N55" s="58"/>
      <c r="O55" s="58"/>
      <c r="P55" s="85">
        <f>E51+E52</f>
        <v>0</v>
      </c>
      <c r="Q55" s="58"/>
      <c r="R55" s="58"/>
      <c r="S55" s="58"/>
      <c r="T55" s="53" t="s">
        <v>63</v>
      </c>
      <c r="U55" s="58"/>
      <c r="V55" s="58"/>
      <c r="W55" s="58"/>
      <c r="X55" s="58"/>
      <c r="Y55" s="85">
        <f>E17+E18</f>
        <v>0</v>
      </c>
    </row>
    <row r="56" spans="3:32" ht="18.75" x14ac:dyDescent="0.3">
      <c r="C56" s="53" t="s">
        <v>6</v>
      </c>
      <c r="D56" s="53"/>
      <c r="E56" s="86">
        <f>V38</f>
        <v>0</v>
      </c>
      <c r="F56" s="52"/>
      <c r="G56" s="53"/>
      <c r="J56" s="53"/>
      <c r="K56" s="53" t="s">
        <v>64</v>
      </c>
      <c r="L56" s="58"/>
      <c r="M56" s="58"/>
      <c r="N56" s="58"/>
      <c r="O56" s="58"/>
      <c r="P56" s="85">
        <f>E55+E56</f>
        <v>0</v>
      </c>
      <c r="Q56" s="58"/>
      <c r="R56" s="58"/>
      <c r="S56" s="58"/>
      <c r="T56" s="53" t="s">
        <v>64</v>
      </c>
      <c r="U56" s="58"/>
      <c r="V56" s="58"/>
      <c r="W56" s="58"/>
      <c r="X56" s="58"/>
      <c r="Y56" s="85">
        <f>E21+E22</f>
        <v>0</v>
      </c>
    </row>
    <row r="57" spans="3:32" ht="18.75" x14ac:dyDescent="0.3">
      <c r="C57" s="53" t="s">
        <v>7</v>
      </c>
      <c r="D57" s="53"/>
      <c r="E57" s="86">
        <f>X38</f>
        <v>0</v>
      </c>
      <c r="F57" s="52"/>
      <c r="G57" s="53"/>
      <c r="J57" s="53"/>
      <c r="K57" s="53" t="s">
        <v>65</v>
      </c>
      <c r="L57" s="58"/>
      <c r="M57" s="58"/>
      <c r="N57" s="58"/>
      <c r="O57" s="58"/>
      <c r="P57" s="85">
        <f>E59+E60</f>
        <v>0</v>
      </c>
      <c r="Q57" s="58"/>
      <c r="R57" s="58"/>
      <c r="S57" s="58"/>
      <c r="T57" s="53" t="s">
        <v>65</v>
      </c>
      <c r="U57" s="58"/>
      <c r="V57" s="58"/>
      <c r="W57" s="58"/>
      <c r="X57" s="58"/>
      <c r="Y57" s="85">
        <f>E25+E26</f>
        <v>0</v>
      </c>
    </row>
    <row r="58" spans="3:32" ht="18.75" x14ac:dyDescent="0.3">
      <c r="C58" s="51" t="s">
        <v>48</v>
      </c>
      <c r="D58" s="53"/>
      <c r="E58" s="53"/>
      <c r="F58" s="52">
        <f>D39</f>
        <v>0</v>
      </c>
      <c r="G58" s="53"/>
      <c r="J58" s="53"/>
      <c r="K58" s="53" t="s">
        <v>66</v>
      </c>
      <c r="L58" s="58"/>
      <c r="M58" s="58"/>
      <c r="N58" s="58"/>
      <c r="O58" s="58"/>
      <c r="P58" s="85">
        <f>E63+E64</f>
        <v>0</v>
      </c>
      <c r="Q58" s="58"/>
      <c r="R58" s="58"/>
      <c r="S58" s="53"/>
      <c r="T58" s="53" t="s">
        <v>66</v>
      </c>
      <c r="U58" s="58"/>
      <c r="V58" s="58"/>
      <c r="W58" s="58"/>
      <c r="X58" s="58"/>
      <c r="Y58" s="85">
        <f>E29+E30</f>
        <v>0</v>
      </c>
    </row>
    <row r="59" spans="3:32" ht="18.75" x14ac:dyDescent="0.3">
      <c r="C59" s="53" t="s">
        <v>5</v>
      </c>
      <c r="D59" s="53"/>
      <c r="E59" s="52">
        <f>T39</f>
        <v>0</v>
      </c>
      <c r="F59" s="53"/>
      <c r="G59" s="53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3:32" ht="18.75" x14ac:dyDescent="0.3">
      <c r="C60" s="53" t="s">
        <v>6</v>
      </c>
      <c r="D60" s="53"/>
      <c r="E60" s="86">
        <f>V39</f>
        <v>0</v>
      </c>
      <c r="F60" s="53"/>
      <c r="G60" s="53"/>
    </row>
    <row r="61" spans="3:32" ht="18.75" x14ac:dyDescent="0.3">
      <c r="C61" s="53" t="s">
        <v>7</v>
      </c>
      <c r="D61" s="53"/>
      <c r="E61" s="86">
        <f>X39</f>
        <v>0</v>
      </c>
      <c r="F61" s="53"/>
      <c r="G61" s="53"/>
    </row>
    <row r="62" spans="3:32" ht="18.75" x14ac:dyDescent="0.3">
      <c r="C62" s="51" t="s">
        <v>49</v>
      </c>
      <c r="D62" s="53"/>
      <c r="E62" s="53"/>
      <c r="F62" s="53"/>
      <c r="G62" s="52">
        <f>D40</f>
        <v>0</v>
      </c>
    </row>
    <row r="63" spans="3:32" ht="18.75" x14ac:dyDescent="0.3">
      <c r="C63" s="53" t="s">
        <v>5</v>
      </c>
      <c r="D63" s="53"/>
      <c r="E63" s="52">
        <f>T40</f>
        <v>0</v>
      </c>
      <c r="F63" s="53"/>
      <c r="G63" s="53"/>
    </row>
    <row r="64" spans="3:32" ht="18.75" x14ac:dyDescent="0.3">
      <c r="C64" s="53" t="s">
        <v>6</v>
      </c>
      <c r="D64" s="56"/>
      <c r="E64" s="86">
        <f>V40</f>
        <v>0</v>
      </c>
      <c r="F64" s="56"/>
      <c r="G64" s="56"/>
    </row>
    <row r="65" spans="2:7" ht="18.75" x14ac:dyDescent="0.3">
      <c r="C65" s="53" t="s">
        <v>7</v>
      </c>
      <c r="D65" s="56"/>
      <c r="E65" s="86">
        <f>X40</f>
        <v>0</v>
      </c>
      <c r="F65" s="56"/>
      <c r="G65" s="56"/>
    </row>
    <row r="68" spans="2:7" ht="18.75" x14ac:dyDescent="0.3">
      <c r="C68" s="53" t="s">
        <v>75</v>
      </c>
    </row>
    <row r="70" spans="2:7" ht="15.75" x14ac:dyDescent="0.25">
      <c r="B70" s="67"/>
      <c r="C70" s="68"/>
      <c r="D70" s="68"/>
      <c r="E70" s="68"/>
      <c r="F70" s="67"/>
    </row>
    <row r="500" spans="4:42" ht="63" x14ac:dyDescent="0.25">
      <c r="D500" s="5" t="s">
        <v>16</v>
      </c>
      <c r="E500" s="69">
        <f>E36</f>
        <v>0</v>
      </c>
      <c r="F500" s="69">
        <f>F36</f>
        <v>0</v>
      </c>
      <c r="G500" s="69">
        <f>G36</f>
        <v>0</v>
      </c>
      <c r="H500" s="69">
        <f>G510</f>
        <v>0</v>
      </c>
      <c r="I500" s="69">
        <f>H510</f>
        <v>0</v>
      </c>
      <c r="J500" s="69">
        <f>I510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J510</f>
        <v>0</v>
      </c>
      <c r="Q500" s="69">
        <f>K510</f>
        <v>0</v>
      </c>
      <c r="R500" s="69">
        <f>L510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M510</f>
        <v>0</v>
      </c>
      <c r="Y500" s="69">
        <f>N510</f>
        <v>0</v>
      </c>
      <c r="Z500" s="69">
        <f>O510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P510</f>
        <v>0</v>
      </c>
      <c r="AG500" s="69">
        <f>Q510</f>
        <v>0</v>
      </c>
      <c r="AH500" s="69">
        <f>R510</f>
        <v>0</v>
      </c>
      <c r="AJ500" s="5" t="s">
        <v>16</v>
      </c>
      <c r="AK500" s="69">
        <f>Q36</f>
        <v>0</v>
      </c>
      <c r="AL500" s="69">
        <f>R36</f>
        <v>0</v>
      </c>
      <c r="AM500" s="69">
        <f>S36</f>
        <v>0</v>
      </c>
      <c r="AN500" s="69">
        <f>S510</f>
        <v>0</v>
      </c>
      <c r="AO500" s="69">
        <f>U510</f>
        <v>0</v>
      </c>
      <c r="AP500" s="69">
        <f>U510</f>
        <v>0</v>
      </c>
    </row>
    <row r="501" spans="4:42" ht="15.75" x14ac:dyDescent="0.25">
      <c r="D501" s="3" t="s">
        <v>17</v>
      </c>
      <c r="E501" s="69">
        <f t="shared" ref="E501:G501" si="8">E37</f>
        <v>0</v>
      </c>
      <c r="F501" s="69">
        <f t="shared" si="8"/>
        <v>0</v>
      </c>
      <c r="G501" s="69">
        <f t="shared" si="8"/>
        <v>0</v>
      </c>
      <c r="H501" s="69">
        <f t="shared" ref="H501:J501" si="9">G511</f>
        <v>0</v>
      </c>
      <c r="I501" s="69">
        <f t="shared" si="9"/>
        <v>0</v>
      </c>
      <c r="J501" s="69">
        <f t="shared" si="9"/>
        <v>0</v>
      </c>
      <c r="L501" s="3" t="s">
        <v>17</v>
      </c>
      <c r="M501" s="69">
        <f t="shared" ref="M501:O501" si="10">H37</f>
        <v>0</v>
      </c>
      <c r="N501" s="69">
        <f t="shared" si="10"/>
        <v>0</v>
      </c>
      <c r="O501" s="69">
        <f t="shared" si="10"/>
        <v>0</v>
      </c>
      <c r="P501" s="69">
        <f t="shared" ref="P501:R501" si="11">J511</f>
        <v>0</v>
      </c>
      <c r="Q501" s="69">
        <f t="shared" si="11"/>
        <v>0</v>
      </c>
      <c r="R501" s="69">
        <f t="shared" si="11"/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 t="shared" ref="X501:Z501" si="13">M511</f>
        <v>0</v>
      </c>
      <c r="Y501" s="69">
        <f t="shared" si="13"/>
        <v>0</v>
      </c>
      <c r="Z501" s="69">
        <f t="shared" si="13"/>
        <v>0</v>
      </c>
      <c r="AB501" s="3" t="s">
        <v>17</v>
      </c>
      <c r="AC501" s="69">
        <f t="shared" ref="AC501:AE501" si="14">N37</f>
        <v>0</v>
      </c>
      <c r="AD501" s="69">
        <f t="shared" si="14"/>
        <v>0</v>
      </c>
      <c r="AE501" s="69">
        <f t="shared" si="14"/>
        <v>0</v>
      </c>
      <c r="AF501" s="69">
        <f t="shared" ref="AF501:AH501" si="15">P511</f>
        <v>0</v>
      </c>
      <c r="AG501" s="69">
        <f t="shared" si="15"/>
        <v>0</v>
      </c>
      <c r="AH501" s="69">
        <f t="shared" si="15"/>
        <v>0</v>
      </c>
      <c r="AJ501" s="3" t="s">
        <v>17</v>
      </c>
      <c r="AK501" s="69">
        <f t="shared" ref="AK501:AM501" si="16">Q37</f>
        <v>0</v>
      </c>
      <c r="AL501" s="69">
        <f t="shared" si="16"/>
        <v>0</v>
      </c>
      <c r="AM501" s="69">
        <f t="shared" si="16"/>
        <v>0</v>
      </c>
      <c r="AN501" s="69">
        <f t="shared" ref="AN501:AN504" si="17">S511</f>
        <v>0</v>
      </c>
      <c r="AO501" s="69">
        <f t="shared" ref="AO501:AO504" si="18">U511</f>
        <v>0</v>
      </c>
      <c r="AP501" s="69">
        <f t="shared" ref="AP501:AP504" si="19">U511</f>
        <v>0</v>
      </c>
    </row>
    <row r="502" spans="4:42" ht="15.75" x14ac:dyDescent="0.25">
      <c r="D502" s="3" t="s">
        <v>18</v>
      </c>
      <c r="E502" s="69">
        <f t="shared" ref="E502:G502" si="20">E38</f>
        <v>0</v>
      </c>
      <c r="F502" s="69">
        <f t="shared" si="20"/>
        <v>0</v>
      </c>
      <c r="G502" s="69">
        <f t="shared" si="20"/>
        <v>0</v>
      </c>
      <c r="H502" s="69">
        <f t="shared" ref="H502:J502" si="21">G512</f>
        <v>0</v>
      </c>
      <c r="I502" s="69">
        <f t="shared" si="21"/>
        <v>0</v>
      </c>
      <c r="J502" s="69">
        <f t="shared" si="21"/>
        <v>0</v>
      </c>
      <c r="L502" s="3" t="s">
        <v>18</v>
      </c>
      <c r="M502" s="69">
        <f t="shared" ref="M502:O502" si="22">H38</f>
        <v>0</v>
      </c>
      <c r="N502" s="69">
        <f t="shared" si="22"/>
        <v>0</v>
      </c>
      <c r="O502" s="69">
        <f t="shared" si="22"/>
        <v>0</v>
      </c>
      <c r="P502" s="69">
        <f t="shared" ref="P502:R502" si="23">J512</f>
        <v>0</v>
      </c>
      <c r="Q502" s="69">
        <f t="shared" si="23"/>
        <v>0</v>
      </c>
      <c r="R502" s="69">
        <f t="shared" si="23"/>
        <v>0</v>
      </c>
      <c r="T502" s="3" t="s">
        <v>18</v>
      </c>
      <c r="U502" s="69">
        <f t="shared" ref="U502:W502" si="24">K38</f>
        <v>0</v>
      </c>
      <c r="V502" s="69">
        <f t="shared" si="24"/>
        <v>0</v>
      </c>
      <c r="W502" s="69">
        <f t="shared" si="24"/>
        <v>0</v>
      </c>
      <c r="X502" s="69">
        <f t="shared" ref="X502:Z502" si="25">M512</f>
        <v>0</v>
      </c>
      <c r="Y502" s="69">
        <f t="shared" si="25"/>
        <v>0</v>
      </c>
      <c r="Z502" s="69">
        <f t="shared" si="25"/>
        <v>0</v>
      </c>
      <c r="AB502" s="3" t="s">
        <v>18</v>
      </c>
      <c r="AC502" s="69">
        <f t="shared" ref="AC502:AE502" si="26">N38</f>
        <v>0</v>
      </c>
      <c r="AD502" s="69">
        <f t="shared" si="26"/>
        <v>0</v>
      </c>
      <c r="AE502" s="69">
        <f t="shared" si="26"/>
        <v>0</v>
      </c>
      <c r="AF502" s="69">
        <f t="shared" ref="AF502:AH502" si="27">P512</f>
        <v>0</v>
      </c>
      <c r="AG502" s="69">
        <f t="shared" si="27"/>
        <v>0</v>
      </c>
      <c r="AH502" s="69">
        <f t="shared" si="27"/>
        <v>0</v>
      </c>
      <c r="AJ502" s="3" t="s">
        <v>18</v>
      </c>
      <c r="AK502" s="69">
        <f t="shared" ref="AK502:AM502" si="28">Q38</f>
        <v>0</v>
      </c>
      <c r="AL502" s="69">
        <f t="shared" si="28"/>
        <v>0</v>
      </c>
      <c r="AM502" s="69">
        <f t="shared" si="28"/>
        <v>0</v>
      </c>
      <c r="AN502" s="69">
        <f t="shared" si="17"/>
        <v>0</v>
      </c>
      <c r="AO502" s="69">
        <f t="shared" si="18"/>
        <v>0</v>
      </c>
      <c r="AP502" s="69">
        <f t="shared" si="19"/>
        <v>0</v>
      </c>
    </row>
    <row r="503" spans="4:42" ht="15.75" x14ac:dyDescent="0.25">
      <c r="D503" s="3" t="s">
        <v>19</v>
      </c>
      <c r="E503" s="69">
        <f t="shared" ref="E503:G503" si="29">E39</f>
        <v>0</v>
      </c>
      <c r="F503" s="69">
        <f t="shared" si="29"/>
        <v>0</v>
      </c>
      <c r="G503" s="69">
        <f t="shared" si="29"/>
        <v>0</v>
      </c>
      <c r="H503" s="69">
        <f t="shared" ref="H503:J503" si="30">G513</f>
        <v>0</v>
      </c>
      <c r="I503" s="69">
        <f t="shared" si="30"/>
        <v>0</v>
      </c>
      <c r="J503" s="69">
        <f t="shared" si="30"/>
        <v>0</v>
      </c>
      <c r="L503" s="3" t="s">
        <v>19</v>
      </c>
      <c r="M503" s="69">
        <f t="shared" ref="M503:O503" si="31">H39</f>
        <v>0</v>
      </c>
      <c r="N503" s="69">
        <f t="shared" si="31"/>
        <v>0</v>
      </c>
      <c r="O503" s="69">
        <f t="shared" si="31"/>
        <v>0</v>
      </c>
      <c r="P503" s="69">
        <f t="shared" ref="P503:R503" si="32">J513</f>
        <v>0</v>
      </c>
      <c r="Q503" s="69">
        <f t="shared" si="32"/>
        <v>0</v>
      </c>
      <c r="R503" s="69">
        <f t="shared" si="32"/>
        <v>0</v>
      </c>
      <c r="T503" s="3" t="s">
        <v>19</v>
      </c>
      <c r="U503" s="69">
        <f t="shared" ref="U503:W503" si="33">K39</f>
        <v>0</v>
      </c>
      <c r="V503" s="69">
        <f t="shared" si="33"/>
        <v>0</v>
      </c>
      <c r="W503" s="69">
        <f t="shared" si="33"/>
        <v>0</v>
      </c>
      <c r="X503" s="69">
        <f t="shared" ref="X503:Z503" si="34">M513</f>
        <v>0</v>
      </c>
      <c r="Y503" s="69">
        <f t="shared" si="34"/>
        <v>0</v>
      </c>
      <c r="Z503" s="69">
        <f t="shared" si="34"/>
        <v>0</v>
      </c>
      <c r="AB503" s="3" t="s">
        <v>19</v>
      </c>
      <c r="AC503" s="69">
        <f t="shared" ref="AC503:AE503" si="35">N39</f>
        <v>0</v>
      </c>
      <c r="AD503" s="69">
        <f t="shared" si="35"/>
        <v>0</v>
      </c>
      <c r="AE503" s="69">
        <f t="shared" si="35"/>
        <v>0</v>
      </c>
      <c r="AF503" s="69">
        <f t="shared" ref="AF503:AH503" si="36">P513</f>
        <v>0</v>
      </c>
      <c r="AG503" s="69">
        <f t="shared" si="36"/>
        <v>0</v>
      </c>
      <c r="AH503" s="69">
        <f t="shared" si="36"/>
        <v>0</v>
      </c>
      <c r="AJ503" s="3" t="s">
        <v>19</v>
      </c>
      <c r="AK503" s="69">
        <f t="shared" ref="AK503:AM503" si="37">Q39</f>
        <v>0</v>
      </c>
      <c r="AL503" s="69">
        <f t="shared" si="37"/>
        <v>0</v>
      </c>
      <c r="AM503" s="69">
        <f t="shared" si="37"/>
        <v>0</v>
      </c>
      <c r="AN503" s="69">
        <f t="shared" si="17"/>
        <v>0</v>
      </c>
      <c r="AO503" s="69">
        <f t="shared" si="18"/>
        <v>0</v>
      </c>
      <c r="AP503" s="69">
        <f t="shared" si="19"/>
        <v>0</v>
      </c>
    </row>
    <row r="504" spans="4:42" ht="47.25" x14ac:dyDescent="0.25">
      <c r="D504" s="5" t="s">
        <v>32</v>
      </c>
      <c r="E504" s="69">
        <f t="shared" ref="E504:G504" si="38">E40</f>
        <v>0</v>
      </c>
      <c r="F504" s="69">
        <f t="shared" si="38"/>
        <v>0</v>
      </c>
      <c r="G504" s="69">
        <f t="shared" si="38"/>
        <v>0</v>
      </c>
      <c r="H504" s="69">
        <f t="shared" ref="H504:J504" si="39">G514</f>
        <v>0</v>
      </c>
      <c r="I504" s="69">
        <f t="shared" si="39"/>
        <v>0</v>
      </c>
      <c r="J504" s="69">
        <f t="shared" si="39"/>
        <v>0</v>
      </c>
      <c r="L504" s="5" t="s">
        <v>32</v>
      </c>
      <c r="M504" s="69">
        <f t="shared" ref="M504:O504" si="40">H40</f>
        <v>0</v>
      </c>
      <c r="N504" s="69">
        <f t="shared" si="40"/>
        <v>0</v>
      </c>
      <c r="O504" s="69">
        <f t="shared" si="40"/>
        <v>0</v>
      </c>
      <c r="P504" s="69">
        <f t="shared" ref="P504:R504" si="41">J514</f>
        <v>0</v>
      </c>
      <c r="Q504" s="69">
        <f t="shared" si="41"/>
        <v>0</v>
      </c>
      <c r="R504" s="69">
        <f t="shared" si="41"/>
        <v>0</v>
      </c>
      <c r="T504" s="5" t="s">
        <v>32</v>
      </c>
      <c r="U504" s="69">
        <f t="shared" ref="U504:W504" si="42">K40</f>
        <v>0</v>
      </c>
      <c r="V504" s="69">
        <f t="shared" si="42"/>
        <v>0</v>
      </c>
      <c r="W504" s="69">
        <f t="shared" si="42"/>
        <v>0</v>
      </c>
      <c r="X504" s="69">
        <f t="shared" ref="X504:Z504" si="43">M514</f>
        <v>0</v>
      </c>
      <c r="Y504" s="69">
        <f t="shared" si="43"/>
        <v>0</v>
      </c>
      <c r="Z504" s="69">
        <f t="shared" si="43"/>
        <v>0</v>
      </c>
      <c r="AB504" s="5" t="s">
        <v>32</v>
      </c>
      <c r="AC504" s="69">
        <f t="shared" ref="AC504:AE504" si="44">N40</f>
        <v>0</v>
      </c>
      <c r="AD504" s="69">
        <f t="shared" si="44"/>
        <v>0</v>
      </c>
      <c r="AE504" s="69">
        <f t="shared" si="44"/>
        <v>0</v>
      </c>
      <c r="AF504" s="69">
        <f t="shared" ref="AF504:AH504" si="45">P514</f>
        <v>0</v>
      </c>
      <c r="AG504" s="69">
        <f t="shared" si="45"/>
        <v>0</v>
      </c>
      <c r="AH504" s="69">
        <f t="shared" si="45"/>
        <v>0</v>
      </c>
      <c r="AJ504" s="5" t="s">
        <v>32</v>
      </c>
      <c r="AK504" s="69">
        <f t="shared" ref="AK504:AM504" si="46">Q40</f>
        <v>0</v>
      </c>
      <c r="AL504" s="69">
        <f t="shared" si="46"/>
        <v>0</v>
      </c>
      <c r="AM504" s="69">
        <f t="shared" si="46"/>
        <v>0</v>
      </c>
      <c r="AN504" s="69">
        <f t="shared" si="17"/>
        <v>0</v>
      </c>
      <c r="AO504" s="69">
        <f t="shared" si="18"/>
        <v>0</v>
      </c>
      <c r="AP504" s="69">
        <f t="shared" si="19"/>
        <v>0</v>
      </c>
    </row>
    <row r="505" spans="4:42" x14ac:dyDescent="0.25">
      <c r="D505" s="69"/>
      <c r="E505" s="113" t="s">
        <v>77</v>
      </c>
      <c r="F505" s="114"/>
      <c r="G505" s="115"/>
      <c r="H505" s="113" t="s">
        <v>83</v>
      </c>
      <c r="I505" s="114"/>
      <c r="J505" s="115"/>
      <c r="L505" s="69"/>
      <c r="M505" s="113" t="s">
        <v>77</v>
      </c>
      <c r="N505" s="114"/>
      <c r="O505" s="115"/>
      <c r="P505" s="113" t="s">
        <v>83</v>
      </c>
      <c r="Q505" s="114"/>
      <c r="R505" s="115"/>
      <c r="T505" s="69"/>
      <c r="U505" s="113" t="s">
        <v>77</v>
      </c>
      <c r="V505" s="114"/>
      <c r="W505" s="115"/>
      <c r="X505" s="113" t="s">
        <v>83</v>
      </c>
      <c r="Y505" s="114"/>
      <c r="Z505" s="115"/>
      <c r="AB505" s="69"/>
      <c r="AC505" s="113" t="s">
        <v>77</v>
      </c>
      <c r="AD505" s="114"/>
      <c r="AE505" s="115"/>
      <c r="AF505" s="113" t="s">
        <v>83</v>
      </c>
      <c r="AG505" s="114"/>
      <c r="AH505" s="115"/>
      <c r="AJ505" s="69"/>
      <c r="AK505" s="113" t="s">
        <v>77</v>
      </c>
      <c r="AL505" s="114"/>
      <c r="AM505" s="115"/>
      <c r="AN505" s="113" t="s">
        <v>83</v>
      </c>
      <c r="AO505" s="114"/>
      <c r="AP505" s="115"/>
    </row>
    <row r="508" spans="4:42" ht="15.75" x14ac:dyDescent="0.25">
      <c r="D508" s="93" t="s">
        <v>0</v>
      </c>
      <c r="E508" s="94" t="s">
        <v>15</v>
      </c>
      <c r="F508" s="94" t="s">
        <v>12</v>
      </c>
      <c r="G508" s="93" t="s">
        <v>4</v>
      </c>
      <c r="H508" s="93"/>
      <c r="I508" s="93"/>
      <c r="J508" s="94" t="s">
        <v>9</v>
      </c>
      <c r="K508" s="94"/>
      <c r="L508" s="94"/>
      <c r="M508" s="94" t="s">
        <v>10</v>
      </c>
      <c r="N508" s="94"/>
      <c r="O508" s="94"/>
      <c r="P508" s="94" t="s">
        <v>11</v>
      </c>
      <c r="Q508" s="94"/>
      <c r="R508" s="94"/>
      <c r="S508" s="94" t="s">
        <v>8</v>
      </c>
      <c r="T508" s="94"/>
      <c r="U508" s="94"/>
      <c r="V508" s="106" t="s">
        <v>31</v>
      </c>
      <c r="W508" s="107"/>
      <c r="X508" s="107"/>
      <c r="Y508" s="107"/>
      <c r="Z508" s="107"/>
      <c r="AA508" s="108"/>
    </row>
    <row r="509" spans="4:42" ht="63" x14ac:dyDescent="0.25">
      <c r="D509" s="93"/>
      <c r="E509" s="94"/>
      <c r="F509" s="94"/>
      <c r="G509" s="38" t="s">
        <v>5</v>
      </c>
      <c r="H509" s="38" t="s">
        <v>6</v>
      </c>
      <c r="I509" s="38" t="s">
        <v>7</v>
      </c>
      <c r="J509" s="38" t="s">
        <v>5</v>
      </c>
      <c r="K509" s="38" t="s">
        <v>6</v>
      </c>
      <c r="L509" s="38" t="s">
        <v>7</v>
      </c>
      <c r="M509" s="38" t="s">
        <v>5</v>
      </c>
      <c r="N509" s="38" t="s">
        <v>6</v>
      </c>
      <c r="O509" s="38" t="s">
        <v>7</v>
      </c>
      <c r="P509" s="38" t="s">
        <v>5</v>
      </c>
      <c r="Q509" s="38" t="s">
        <v>6</v>
      </c>
      <c r="R509" s="38" t="s">
        <v>7</v>
      </c>
      <c r="S509" s="38" t="s">
        <v>5</v>
      </c>
      <c r="T509" s="38" t="s">
        <v>6</v>
      </c>
      <c r="U509" s="38" t="s">
        <v>7</v>
      </c>
      <c r="V509" s="38" t="s">
        <v>5</v>
      </c>
      <c r="W509" s="38" t="s">
        <v>14</v>
      </c>
      <c r="X509" s="38" t="s">
        <v>6</v>
      </c>
      <c r="Y509" s="38" t="s">
        <v>14</v>
      </c>
      <c r="Z509" s="38" t="s">
        <v>7</v>
      </c>
      <c r="AA509" s="38" t="s">
        <v>14</v>
      </c>
    </row>
    <row r="510" spans="4:42" ht="47.25" x14ac:dyDescent="0.25">
      <c r="D510" s="39">
        <v>1</v>
      </c>
      <c r="E510" s="5" t="s">
        <v>16</v>
      </c>
      <c r="F510" s="43"/>
      <c r="G510" s="42">
        <f>'СВОД методиста ДО'!E42</f>
        <v>0</v>
      </c>
      <c r="H510" s="42">
        <f>'СВОД методиста ДО'!F42</f>
        <v>0</v>
      </c>
      <c r="I510" s="42">
        <f>'СВОД методиста ДО'!G42</f>
        <v>0</v>
      </c>
      <c r="J510" s="42">
        <f>'СВОД методиста ДО'!H42</f>
        <v>0</v>
      </c>
      <c r="K510" s="42">
        <f>'СВОД методиста ДО'!I42</f>
        <v>0</v>
      </c>
      <c r="L510" s="42">
        <f>'СВОД методиста ДО'!J42</f>
        <v>0</v>
      </c>
      <c r="M510" s="42">
        <f>'СВОД методиста ДО'!K42</f>
        <v>0</v>
      </c>
      <c r="N510" s="42">
        <f>'СВОД методиста ДО'!L42</f>
        <v>0</v>
      </c>
      <c r="O510" s="42">
        <f>'СВОД методиста ДО'!M42</f>
        <v>0</v>
      </c>
      <c r="P510" s="42">
        <f>'СВОД методиста ДО'!N42</f>
        <v>0</v>
      </c>
      <c r="Q510" s="42">
        <f>'СВОД методиста ДО'!O42</f>
        <v>0</v>
      </c>
      <c r="R510" s="42">
        <f>'СВОД методиста ДО'!P42</f>
        <v>0</v>
      </c>
      <c r="S510" s="42">
        <f>'СВОД методиста ДО'!Q42</f>
        <v>0</v>
      </c>
      <c r="T510" s="42">
        <f>'СВОД методиста ДО'!R42</f>
        <v>0</v>
      </c>
      <c r="U510" s="42">
        <f>'СВОД методиста ДО'!S42</f>
        <v>0</v>
      </c>
      <c r="V510" s="39">
        <f t="shared" ref="V510:V514" si="47">(G510+J510+M510+P510+S510)/5</f>
        <v>0</v>
      </c>
      <c r="W510" s="27" t="e">
        <f t="shared" ref="W510:W515" si="48">V510*100/F510</f>
        <v>#DIV/0!</v>
      </c>
      <c r="X510" s="31">
        <f t="shared" ref="X510:X515" si="49">(H510+K510+N510+Q510+T510)/5</f>
        <v>0</v>
      </c>
      <c r="Y510" s="27" t="e">
        <f t="shared" ref="Y510:Y515" si="50">X510*100/F510</f>
        <v>#DIV/0!</v>
      </c>
      <c r="Z510" s="31">
        <f t="shared" ref="Z510:Z515" si="51">(I510+L510+O510+R510+U510)/5</f>
        <v>0</v>
      </c>
      <c r="AA510" s="27" t="e">
        <f t="shared" ref="AA510:AA515" si="52">Z510*100/F510</f>
        <v>#DIV/0!</v>
      </c>
    </row>
    <row r="511" spans="4:42" ht="15.75" x14ac:dyDescent="0.25">
      <c r="D511" s="39">
        <v>2</v>
      </c>
      <c r="E511" s="3" t="s">
        <v>17</v>
      </c>
      <c r="F511" s="43"/>
      <c r="G511" s="42">
        <f>'СВОД методиста ДО'!E43</f>
        <v>0</v>
      </c>
      <c r="H511" s="42">
        <f>'СВОД методиста ДО'!F43</f>
        <v>0</v>
      </c>
      <c r="I511" s="42">
        <f>'СВОД методиста ДО'!G43</f>
        <v>0</v>
      </c>
      <c r="J511" s="42">
        <f>'СВОД методиста ДО'!H43</f>
        <v>0</v>
      </c>
      <c r="K511" s="42">
        <f>'СВОД методиста ДО'!I43</f>
        <v>0</v>
      </c>
      <c r="L511" s="42">
        <f>'СВОД методиста ДО'!J43</f>
        <v>0</v>
      </c>
      <c r="M511" s="42">
        <f>'СВОД методиста ДО'!K43</f>
        <v>0</v>
      </c>
      <c r="N511" s="42">
        <f>'СВОД методиста ДО'!L43</f>
        <v>0</v>
      </c>
      <c r="O511" s="42">
        <f>'СВОД методиста ДО'!M43</f>
        <v>0</v>
      </c>
      <c r="P511" s="42">
        <f>'СВОД методиста ДО'!N43</f>
        <v>0</v>
      </c>
      <c r="Q511" s="42">
        <f>'СВОД методиста ДО'!O43</f>
        <v>0</v>
      </c>
      <c r="R511" s="42">
        <f>'СВОД методиста ДО'!P43</f>
        <v>0</v>
      </c>
      <c r="S511" s="42">
        <f>'СВОД методиста ДО'!Q43</f>
        <v>0</v>
      </c>
      <c r="T511" s="42">
        <f>'СВОД методиста ДО'!R43</f>
        <v>0</v>
      </c>
      <c r="U511" s="42">
        <f>'СВОД методиста ДО'!S43</f>
        <v>0</v>
      </c>
      <c r="V511" s="39">
        <f t="shared" si="47"/>
        <v>0</v>
      </c>
      <c r="W511" s="27" t="e">
        <f t="shared" si="48"/>
        <v>#DIV/0!</v>
      </c>
      <c r="X511" s="31">
        <f t="shared" si="49"/>
        <v>0</v>
      </c>
      <c r="Y511" s="27" t="e">
        <f t="shared" si="50"/>
        <v>#DIV/0!</v>
      </c>
      <c r="Z511" s="31">
        <f t="shared" si="51"/>
        <v>0</v>
      </c>
      <c r="AA511" s="27" t="e">
        <f t="shared" si="52"/>
        <v>#DIV/0!</v>
      </c>
    </row>
    <row r="512" spans="4:42" ht="15.75" x14ac:dyDescent="0.25">
      <c r="D512" s="39">
        <v>3</v>
      </c>
      <c r="E512" s="3" t="s">
        <v>18</v>
      </c>
      <c r="F512" s="43"/>
      <c r="G512" s="42">
        <f>'СВОД методиста ДО'!E44</f>
        <v>0</v>
      </c>
      <c r="H512" s="42">
        <f>'СВОД методиста ДО'!F44</f>
        <v>0</v>
      </c>
      <c r="I512" s="42">
        <f>'СВОД методиста ДО'!G44</f>
        <v>0</v>
      </c>
      <c r="J512" s="42">
        <f>'СВОД методиста ДО'!H44</f>
        <v>0</v>
      </c>
      <c r="K512" s="42">
        <f>'СВОД методиста ДО'!I44</f>
        <v>0</v>
      </c>
      <c r="L512" s="42">
        <f>'СВОД методиста ДО'!J44</f>
        <v>0</v>
      </c>
      <c r="M512" s="42">
        <f>'СВОД методиста ДО'!K44</f>
        <v>0</v>
      </c>
      <c r="N512" s="42">
        <f>'СВОД методиста ДО'!L44</f>
        <v>0</v>
      </c>
      <c r="O512" s="42">
        <f>'СВОД методиста ДО'!M44</f>
        <v>0</v>
      </c>
      <c r="P512" s="42">
        <f>'СВОД методиста ДО'!N44</f>
        <v>0</v>
      </c>
      <c r="Q512" s="42">
        <f>'СВОД методиста ДО'!O44</f>
        <v>0</v>
      </c>
      <c r="R512" s="42">
        <f>'СВОД методиста ДО'!P44</f>
        <v>0</v>
      </c>
      <c r="S512" s="42">
        <f>'СВОД методиста ДО'!Q44</f>
        <v>0</v>
      </c>
      <c r="T512" s="42">
        <f>'СВОД методиста ДО'!R44</f>
        <v>0</v>
      </c>
      <c r="U512" s="42">
        <f>'СВОД методиста ДО'!S44</f>
        <v>0</v>
      </c>
      <c r="V512" s="39">
        <f t="shared" si="47"/>
        <v>0</v>
      </c>
      <c r="W512" s="27" t="e">
        <f t="shared" si="48"/>
        <v>#DIV/0!</v>
      </c>
      <c r="X512" s="31">
        <f t="shared" si="49"/>
        <v>0</v>
      </c>
      <c r="Y512" s="27" t="e">
        <f t="shared" si="50"/>
        <v>#DIV/0!</v>
      </c>
      <c r="Z512" s="31">
        <f t="shared" si="51"/>
        <v>0</v>
      </c>
      <c r="AA512" s="27" t="e">
        <f t="shared" si="52"/>
        <v>#DIV/0!</v>
      </c>
    </row>
    <row r="513" spans="4:27" ht="15.75" x14ac:dyDescent="0.25">
      <c r="D513" s="39">
        <v>4</v>
      </c>
      <c r="E513" s="3" t="s">
        <v>19</v>
      </c>
      <c r="F513" s="43"/>
      <c r="G513" s="42">
        <f>'СВОД методиста ДО'!E45</f>
        <v>0</v>
      </c>
      <c r="H513" s="42">
        <f>'СВОД методиста ДО'!F45</f>
        <v>0</v>
      </c>
      <c r="I513" s="42">
        <f>'СВОД методиста ДО'!G45</f>
        <v>0</v>
      </c>
      <c r="J513" s="42">
        <f>'СВОД методиста ДО'!H45</f>
        <v>0</v>
      </c>
      <c r="K513" s="42">
        <f>'СВОД методиста ДО'!I45</f>
        <v>0</v>
      </c>
      <c r="L513" s="42">
        <f>'СВОД методиста ДО'!J45</f>
        <v>0</v>
      </c>
      <c r="M513" s="42">
        <f>'СВОД методиста ДО'!K45</f>
        <v>0</v>
      </c>
      <c r="N513" s="42">
        <f>'СВОД методиста ДО'!L45</f>
        <v>0</v>
      </c>
      <c r="O513" s="42">
        <f>'СВОД методиста ДО'!M45</f>
        <v>0</v>
      </c>
      <c r="P513" s="42">
        <f>'СВОД методиста ДО'!N45</f>
        <v>0</v>
      </c>
      <c r="Q513" s="42">
        <f>'СВОД методиста ДО'!O45</f>
        <v>0</v>
      </c>
      <c r="R513" s="42">
        <f>'СВОД методиста ДО'!P45</f>
        <v>0</v>
      </c>
      <c r="S513" s="42">
        <f>'СВОД методиста ДО'!Q45</f>
        <v>0</v>
      </c>
      <c r="T513" s="42">
        <f>'СВОД методиста ДО'!R45</f>
        <v>0</v>
      </c>
      <c r="U513" s="42">
        <f>'СВОД методиста ДО'!S45</f>
        <v>0</v>
      </c>
      <c r="V513" s="39">
        <f t="shared" si="47"/>
        <v>0</v>
      </c>
      <c r="W513" s="27" t="e">
        <f t="shared" si="48"/>
        <v>#DIV/0!</v>
      </c>
      <c r="X513" s="31">
        <f t="shared" si="49"/>
        <v>0</v>
      </c>
      <c r="Y513" s="27" t="e">
        <f t="shared" si="50"/>
        <v>#DIV/0!</v>
      </c>
      <c r="Z513" s="31">
        <f t="shared" si="51"/>
        <v>0</v>
      </c>
      <c r="AA513" s="27" t="e">
        <f t="shared" si="52"/>
        <v>#DIV/0!</v>
      </c>
    </row>
    <row r="514" spans="4:27" ht="15.75" x14ac:dyDescent="0.25">
      <c r="D514" s="39">
        <v>5</v>
      </c>
      <c r="E514" s="3" t="s">
        <v>32</v>
      </c>
      <c r="F514" s="43"/>
      <c r="G514" s="42">
        <f>'СВОД методиста ДО'!E46</f>
        <v>0</v>
      </c>
      <c r="H514" s="42">
        <f>'СВОД методиста ДО'!F46</f>
        <v>0</v>
      </c>
      <c r="I514" s="42">
        <f>'СВОД методиста ДО'!G46</f>
        <v>0</v>
      </c>
      <c r="J514" s="42">
        <f>'СВОД методиста ДО'!H46</f>
        <v>0</v>
      </c>
      <c r="K514" s="42">
        <f>'СВОД методиста ДО'!I46</f>
        <v>0</v>
      </c>
      <c r="L514" s="42">
        <f>'СВОД методиста ДО'!J46</f>
        <v>0</v>
      </c>
      <c r="M514" s="42">
        <f>'СВОД методиста ДО'!K46</f>
        <v>0</v>
      </c>
      <c r="N514" s="42">
        <f>'СВОД методиста ДО'!L46</f>
        <v>0</v>
      </c>
      <c r="O514" s="42">
        <f>'СВОД методиста ДО'!M46</f>
        <v>0</v>
      </c>
      <c r="P514" s="42">
        <f>'СВОД методиста ДО'!N46</f>
        <v>0</v>
      </c>
      <c r="Q514" s="42">
        <f>'СВОД методиста ДО'!O46</f>
        <v>0</v>
      </c>
      <c r="R514" s="42">
        <f>'СВОД методиста ДО'!P46</f>
        <v>0</v>
      </c>
      <c r="S514" s="42">
        <f>'СВОД методиста ДО'!Q46</f>
        <v>0</v>
      </c>
      <c r="T514" s="42">
        <f>'СВОД методиста ДО'!R46</f>
        <v>0</v>
      </c>
      <c r="U514" s="42">
        <f>'СВОД методиста ДО'!S46</f>
        <v>0</v>
      </c>
      <c r="V514" s="39">
        <f t="shared" si="47"/>
        <v>0</v>
      </c>
      <c r="W514" s="27" t="e">
        <f t="shared" si="48"/>
        <v>#DIV/0!</v>
      </c>
      <c r="X514" s="31">
        <f t="shared" si="49"/>
        <v>0</v>
      </c>
      <c r="Y514" s="27" t="e">
        <f t="shared" si="50"/>
        <v>#DIV/0!</v>
      </c>
      <c r="Z514" s="31">
        <f t="shared" si="51"/>
        <v>0</v>
      </c>
      <c r="AA514" s="27" t="e">
        <f t="shared" si="52"/>
        <v>#DIV/0!</v>
      </c>
    </row>
    <row r="515" spans="4:27" ht="15.75" x14ac:dyDescent="0.25">
      <c r="D515" s="90" t="s">
        <v>13</v>
      </c>
      <c r="E515" s="92"/>
      <c r="F515" s="12">
        <f>SUM(F509:F514)</f>
        <v>0</v>
      </c>
      <c r="G515" s="12">
        <f t="shared" ref="G515:U515" si="53">SUM(G510:G514)</f>
        <v>0</v>
      </c>
      <c r="H515" s="12">
        <f t="shared" si="53"/>
        <v>0</v>
      </c>
      <c r="I515" s="12">
        <f t="shared" si="53"/>
        <v>0</v>
      </c>
      <c r="J515" s="12">
        <f t="shared" si="53"/>
        <v>0</v>
      </c>
      <c r="K515" s="12">
        <f t="shared" si="53"/>
        <v>0</v>
      </c>
      <c r="L515" s="12">
        <f t="shared" si="53"/>
        <v>0</v>
      </c>
      <c r="M515" s="12">
        <f t="shared" si="53"/>
        <v>0</v>
      </c>
      <c r="N515" s="12">
        <f t="shared" si="53"/>
        <v>0</v>
      </c>
      <c r="O515" s="12">
        <f t="shared" si="53"/>
        <v>0</v>
      </c>
      <c r="P515" s="12">
        <f t="shared" si="53"/>
        <v>0</v>
      </c>
      <c r="Q515" s="12">
        <f t="shared" si="53"/>
        <v>0</v>
      </c>
      <c r="R515" s="12">
        <f t="shared" si="53"/>
        <v>0</v>
      </c>
      <c r="S515" s="12">
        <f t="shared" si="53"/>
        <v>0</v>
      </c>
      <c r="T515" s="12">
        <f t="shared" si="53"/>
        <v>0</v>
      </c>
      <c r="U515" s="12">
        <f t="shared" si="53"/>
        <v>0</v>
      </c>
      <c r="V515" s="33">
        <f>(G515+J515+M515+P515+S515)/5</f>
        <v>0</v>
      </c>
      <c r="W515" s="34" t="e">
        <f t="shared" si="48"/>
        <v>#DIV/0!</v>
      </c>
      <c r="X515" s="35">
        <f t="shared" si="49"/>
        <v>0</v>
      </c>
      <c r="Y515" s="34" t="e">
        <f t="shared" si="50"/>
        <v>#DIV/0!</v>
      </c>
      <c r="Z515" s="35">
        <f t="shared" si="51"/>
        <v>0</v>
      </c>
      <c r="AA515" s="34" t="e">
        <f t="shared" si="52"/>
        <v>#DIV/0!</v>
      </c>
    </row>
    <row r="516" spans="4:27" ht="15.75" x14ac:dyDescent="0.25">
      <c r="D516" s="90" t="s">
        <v>14</v>
      </c>
      <c r="E516" s="92"/>
      <c r="F516" s="13" t="e">
        <f>F515*100/F515</f>
        <v>#DIV/0!</v>
      </c>
      <c r="G516" s="28" t="e">
        <f>G515*100/F515</f>
        <v>#DIV/0!</v>
      </c>
      <c r="H516" s="29" t="e">
        <f>H515*100/F515</f>
        <v>#DIV/0!</v>
      </c>
      <c r="I516" s="29" t="e">
        <f>I515*100/F515</f>
        <v>#DIV/0!</v>
      </c>
      <c r="J516" s="29" t="e">
        <f>J515*100/F515</f>
        <v>#DIV/0!</v>
      </c>
      <c r="K516" s="29" t="e">
        <f>K515*100/F515</f>
        <v>#DIV/0!</v>
      </c>
      <c r="L516" s="29" t="e">
        <f>L515*100/F515</f>
        <v>#DIV/0!</v>
      </c>
      <c r="M516" s="29" t="e">
        <f>M515*100/F515</f>
        <v>#DIV/0!</v>
      </c>
      <c r="N516" s="29" t="e">
        <f>N515*100/F515</f>
        <v>#DIV/0!</v>
      </c>
      <c r="O516" s="29" t="e">
        <f>O515*100/F515</f>
        <v>#DIV/0!</v>
      </c>
      <c r="P516" s="29" t="e">
        <f>P515*100/F515</f>
        <v>#DIV/0!</v>
      </c>
      <c r="Q516" s="29" t="e">
        <f>Q515*100/F515</f>
        <v>#DIV/0!</v>
      </c>
      <c r="R516" s="29" t="e">
        <f>R515*100/F515</f>
        <v>#DIV/0!</v>
      </c>
      <c r="S516" s="29" t="e">
        <f>S515*100/F515</f>
        <v>#DIV/0!</v>
      </c>
      <c r="T516" s="29" t="e">
        <f>T515*100/F515</f>
        <v>#DIV/0!</v>
      </c>
      <c r="U516" s="29" t="e">
        <f>U515*100/F515</f>
        <v>#DIV/0!</v>
      </c>
      <c r="V516" s="39"/>
      <c r="W516" s="39"/>
      <c r="X516" s="39"/>
      <c r="Y516" s="39"/>
      <c r="Z516" s="39"/>
      <c r="AA516" s="3"/>
    </row>
  </sheetData>
  <sheetProtection sheet="1" objects="1" scenarios="1" selectLockedCells="1"/>
  <mergeCells count="39">
    <mergeCell ref="D515:E515"/>
    <mergeCell ref="D516:E516"/>
    <mergeCell ref="AK505:AM505"/>
    <mergeCell ref="AF505:AH505"/>
    <mergeCell ref="AC505:AE505"/>
    <mergeCell ref="X505:Z505"/>
    <mergeCell ref="U505:W505"/>
    <mergeCell ref="P505:R505"/>
    <mergeCell ref="M505:O505"/>
    <mergeCell ref="H505:J505"/>
    <mergeCell ref="E505:G505"/>
    <mergeCell ref="C5:AE5"/>
    <mergeCell ref="C11:X11"/>
    <mergeCell ref="G12:AE12"/>
    <mergeCell ref="D508:D509"/>
    <mergeCell ref="E508:E509"/>
    <mergeCell ref="F508:F509"/>
    <mergeCell ref="G508:I508"/>
    <mergeCell ref="J508:L508"/>
    <mergeCell ref="M508:O508"/>
    <mergeCell ref="P508:R508"/>
    <mergeCell ref="S508:U508"/>
    <mergeCell ref="V508:AA508"/>
    <mergeCell ref="N34:P34"/>
    <mergeCell ref="Q34:S34"/>
    <mergeCell ref="Z34:AE34"/>
    <mergeCell ref="C33:L33"/>
    <mergeCell ref="C34:C35"/>
    <mergeCell ref="K34:M34"/>
    <mergeCell ref="AN505:AP505"/>
    <mergeCell ref="B42:C42"/>
    <mergeCell ref="G46:AE46"/>
    <mergeCell ref="K52:AF52"/>
    <mergeCell ref="D34:D35"/>
    <mergeCell ref="E34:G34"/>
    <mergeCell ref="H34:J34"/>
    <mergeCell ref="T34:Y34"/>
    <mergeCell ref="B41:C41"/>
    <mergeCell ref="B34:B3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  <vt:lpstr>анализ стартового </vt:lpstr>
      <vt:lpstr>анализ промежуточного </vt:lpstr>
      <vt:lpstr>анализ итогового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2024-01-11T04:19:01Z</cp:lastPrinted>
  <dcterms:created xsi:type="dcterms:W3CDTF">2022-12-22T06:57:03Z</dcterms:created>
  <dcterms:modified xsi:type="dcterms:W3CDTF">2024-01-15T05:47:10Z</dcterms:modified>
</cp:coreProperties>
</file>